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D:\DISTRISEGURIDAD\ITA 2025\"/>
    </mc:Choice>
  </mc:AlternateContent>
  <xr:revisionPtr revIDLastSave="0" documentId="8_{AE5B54D2-C108-42BB-9406-C61211573137}" xr6:coauthVersionLast="47" xr6:coauthVersionMax="47" xr10:uidLastSave="{00000000-0000-0000-0000-000000000000}"/>
  <bookViews>
    <workbookView xWindow="-108" yWindow="-108" windowWidth="23256" windowHeight="12456" tabRatio="927" xr2:uid="{00000000-000D-0000-FFFF-FFFF00000000}"/>
  </bookViews>
  <sheets>
    <sheet name="CONSOLIDADO PDM" sheetId="1" r:id="rId1"/>
    <sheet name="GENERAL" sheetId="14" r:id="rId2"/>
    <sheet name="1- DEYP" sheetId="3" r:id="rId3"/>
    <sheet name="2- FINANC" sheetId="4" r:id="rId4"/>
    <sheet name="3- TIC" sheetId="5" r:id="rId5"/>
    <sheet name="4- PQRSDF" sheetId="6" r:id="rId6"/>
    <sheet name="5- CONTRACT" sheetId="7" r:id="rId7"/>
    <sheet name="6- SGSST" sheetId="8" r:id="rId8"/>
    <sheet name="7- ENTREGA" sheetId="13" r:id="rId9"/>
    <sheet name="8- ARCHIVO" sheetId="10" r:id="rId10"/>
    <sheet name="9- INF LEY" sheetId="11" r:id="rId11"/>
    <sheet name="10. INFRAEST" sheetId="15" r:id="rId12"/>
    <sheet name="11. GTH" sheetId="16" r:id="rId13"/>
    <sheet name="12. DEF JUR" sheetId="17" r:id="rId14"/>
    <sheet name="SEMAFORIZACION" sheetId="2" r:id="rId15"/>
  </sheets>
  <definedNames>
    <definedName name="_xlnm._FilterDatabase" localSheetId="2" hidden="1">'1- DEYP'!$G$13:$H$29</definedName>
    <definedName name="_xlnm._FilterDatabase" localSheetId="13" hidden="1">'12. DEF JUR'!$A$2:$K$37</definedName>
    <definedName name="_xlnm._FilterDatabase" localSheetId="0" hidden="1">'CONSOLIDADO PDM'!$A$9:$Q$170</definedName>
    <definedName name="_xlnm.Print_Area" localSheetId="2">'1- DEYP'!$B$2:$L$33</definedName>
    <definedName name="_xlnm.Print_Area" localSheetId="12">'11. GTH'!$B$2:$L$43</definedName>
    <definedName name="_xlnm.Print_Area" localSheetId="3">'2- FINANC'!$B$2:$L$28</definedName>
    <definedName name="_xlnm.Print_Area" localSheetId="4">'3- TIC'!$B$2:$L$32</definedName>
    <definedName name="_xlnm.Print_Area" localSheetId="5">'4- PQRSDF'!$B$2:$L$20</definedName>
    <definedName name="_xlnm.Print_Area" localSheetId="6">'5- CONTRACT'!$A$2:$K$48</definedName>
    <definedName name="_xlnm.Print_Area" localSheetId="7">'6- SGSST'!$B$2:$L$36</definedName>
    <definedName name="_xlnm.Print_Area" localSheetId="0">'CONSOLIDADO PDM'!$E$2:$O$26</definedName>
    <definedName name="_xlnm.Print_Titles" localSheetId="2">'1- DEYP'!$12:$13</definedName>
    <definedName name="_xlnm.Print_Titles" localSheetId="12">'11. GTH'!$12:$13</definedName>
    <definedName name="_xlnm.Print_Titles" localSheetId="3">'2- FINANC'!$12:$13</definedName>
    <definedName name="_xlnm.Print_Titles" localSheetId="4">'3- TIC'!$12:$13</definedName>
    <definedName name="_xlnm.Print_Titles" localSheetId="5">'4- PQRSDF'!$12:$13</definedName>
    <definedName name="_xlnm.Print_Titles" localSheetId="6">'5- CONTRACT'!$12:$13</definedName>
    <definedName name="_xlnm.Print_Titles" localSheetId="7">'6- SGSST'!$12:$13</definedName>
    <definedName name="_xlnm.Print_Titles" localSheetId="9">'8- ARCHIVO'!$12:$13</definedName>
    <definedName name="_xlnm.Print_Titles" localSheetId="10">'9- INF LEY'!$13:$14</definedName>
    <definedName name="_xlnm.Print_Titles" localSheetId="0">'CONSOLIDADO PDM'!$9:$10</definedName>
  </definedNames>
  <calcPr calcId="191029"/>
</workbook>
</file>

<file path=xl/calcChain.xml><?xml version="1.0" encoding="utf-8"?>
<calcChain xmlns="http://schemas.openxmlformats.org/spreadsheetml/2006/main">
  <c r="I13" i="14" l="1"/>
  <c r="K13" i="14" s="1"/>
  <c r="H13" i="14"/>
  <c r="G13" i="14"/>
  <c r="J45" i="17" a="1"/>
  <c r="J45" i="17" s="1"/>
  <c r="I45" i="17"/>
  <c r="H14" i="14"/>
  <c r="I14" i="14"/>
  <c r="K14" i="14" s="1"/>
  <c r="G14" i="14"/>
  <c r="I8" i="14"/>
  <c r="K8" i="14" s="1"/>
  <c r="G8" i="14"/>
  <c r="I15" i="14"/>
  <c r="K15" i="14" s="1"/>
  <c r="H15" i="14"/>
  <c r="H3" i="14"/>
  <c r="G15" i="14"/>
  <c r="A62" i="1"/>
  <c r="A64" i="1" s="1"/>
  <c r="A66" i="1" s="1"/>
  <c r="A68" i="1" s="1"/>
  <c r="A70" i="1" s="1"/>
  <c r="A72" i="1" s="1"/>
  <c r="A74" i="1" s="1"/>
  <c r="A76" i="1" s="1"/>
  <c r="A78" i="1" s="1"/>
  <c r="A80" i="1" s="1"/>
  <c r="A82" i="1" s="1"/>
  <c r="D16" i="14"/>
  <c r="H12" i="14"/>
  <c r="F12" i="14"/>
  <c r="E12" i="14"/>
  <c r="P116" i="1"/>
  <c r="P115" i="1"/>
  <c r="P114" i="1"/>
  <c r="P113" i="1"/>
  <c r="P112" i="1"/>
  <c r="P111" i="1"/>
  <c r="P110" i="1"/>
  <c r="P109" i="1"/>
  <c r="P108" i="1"/>
  <c r="P107" i="1"/>
  <c r="P106" i="1"/>
  <c r="H11" i="14"/>
  <c r="H10" i="14"/>
  <c r="H9" i="14"/>
  <c r="H7" i="14"/>
  <c r="H6" i="14"/>
  <c r="F11" i="14"/>
  <c r="E11" i="14"/>
  <c r="F10" i="14"/>
  <c r="E10" i="14"/>
  <c r="F9" i="14"/>
  <c r="E9" i="14"/>
  <c r="F7" i="14"/>
  <c r="E7" i="14"/>
  <c r="E6" i="14"/>
  <c r="F6" i="14"/>
  <c r="H5" i="14"/>
  <c r="F5" i="14"/>
  <c r="E5" i="14"/>
  <c r="H4" i="14"/>
  <c r="F4" i="14"/>
  <c r="E4" i="14"/>
  <c r="F3" i="14"/>
  <c r="E3" i="14"/>
  <c r="M32" i="8"/>
  <c r="M31" i="8"/>
  <c r="M30" i="8"/>
  <c r="M29" i="8"/>
  <c r="M28" i="8"/>
  <c r="M27" i="8"/>
  <c r="M26" i="8"/>
  <c r="M25" i="8"/>
  <c r="M24" i="8"/>
  <c r="M23" i="8"/>
  <c r="M22" i="8"/>
  <c r="M21" i="8"/>
  <c r="M20" i="8"/>
  <c r="M19" i="8"/>
  <c r="M18" i="8"/>
  <c r="M17" i="8"/>
  <c r="M16" i="8"/>
  <c r="M15" i="8"/>
  <c r="M14" i="8"/>
  <c r="P105" i="1"/>
  <c r="P104" i="1"/>
  <c r="P103" i="1"/>
  <c r="P102" i="1"/>
  <c r="P101" i="1"/>
  <c r="P100" i="1"/>
  <c r="P99" i="1"/>
  <c r="P98" i="1"/>
  <c r="P97" i="1"/>
  <c r="P96" i="1"/>
  <c r="P95" i="1"/>
  <c r="P94" i="1"/>
  <c r="P93" i="1"/>
  <c r="P92" i="1"/>
  <c r="P91" i="1"/>
  <c r="P90" i="1"/>
  <c r="P89" i="1"/>
  <c r="P88" i="1"/>
  <c r="P87" i="1"/>
  <c r="L44" i="7"/>
  <c r="L43" i="7"/>
  <c r="L42" i="7"/>
  <c r="L41" i="7"/>
  <c r="L40" i="7"/>
  <c r="L39" i="7"/>
  <c r="L38" i="7"/>
  <c r="L37" i="7"/>
  <c r="L36" i="7"/>
  <c r="L35" i="7"/>
  <c r="L34" i="7"/>
  <c r="L33" i="7"/>
  <c r="L32" i="7"/>
  <c r="L31" i="7"/>
  <c r="L30" i="7"/>
  <c r="L29" i="7"/>
  <c r="L28" i="7"/>
  <c r="L27" i="7"/>
  <c r="L26" i="7"/>
  <c r="L25" i="7"/>
  <c r="L24" i="7"/>
  <c r="L23" i="7"/>
  <c r="L22" i="7"/>
  <c r="L21" i="7"/>
  <c r="L20" i="7"/>
  <c r="L19" i="7"/>
  <c r="L18" i="7"/>
  <c r="L17" i="7"/>
  <c r="L16" i="7"/>
  <c r="L15" i="7"/>
  <c r="L14" i="7"/>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M16" i="6"/>
  <c r="M15" i="6"/>
  <c r="M14" i="6"/>
  <c r="P55" i="1"/>
  <c r="P54" i="1"/>
  <c r="P53" i="1"/>
  <c r="M28" i="5"/>
  <c r="M27" i="5"/>
  <c r="M26" i="5"/>
  <c r="M25" i="5"/>
  <c r="M24" i="5"/>
  <c r="M23" i="5"/>
  <c r="M22" i="5"/>
  <c r="M21" i="5"/>
  <c r="M20" i="5"/>
  <c r="M19" i="5"/>
  <c r="M18" i="5"/>
  <c r="M17" i="5"/>
  <c r="M16" i="5"/>
  <c r="M15" i="5"/>
  <c r="M14" i="5"/>
  <c r="P52" i="1"/>
  <c r="P51" i="1"/>
  <c r="P50" i="1"/>
  <c r="P49" i="1"/>
  <c r="P48" i="1"/>
  <c r="P47" i="1"/>
  <c r="P46" i="1"/>
  <c r="P45" i="1"/>
  <c r="P44" i="1"/>
  <c r="P43" i="1"/>
  <c r="P42" i="1"/>
  <c r="P41" i="1"/>
  <c r="P40" i="1"/>
  <c r="P39" i="1"/>
  <c r="P38" i="1"/>
  <c r="M24" i="4"/>
  <c r="M23" i="4"/>
  <c r="M22" i="4"/>
  <c r="M21" i="4"/>
  <c r="M20" i="4"/>
  <c r="M19" i="4"/>
  <c r="M18" i="4"/>
  <c r="M17" i="4"/>
  <c r="M16" i="4"/>
  <c r="M15" i="4"/>
  <c r="M14" i="4"/>
  <c r="P37" i="1"/>
  <c r="P36" i="1"/>
  <c r="P35" i="1"/>
  <c r="P34" i="1"/>
  <c r="P33" i="1"/>
  <c r="P32" i="1"/>
  <c r="P31" i="1"/>
  <c r="P30" i="1"/>
  <c r="P29" i="1"/>
  <c r="P28" i="1"/>
  <c r="P27" i="1"/>
  <c r="M29" i="3"/>
  <c r="M28" i="3"/>
  <c r="M27" i="3"/>
  <c r="M26" i="3"/>
  <c r="M25" i="3"/>
  <c r="M24" i="3"/>
  <c r="M23" i="3"/>
  <c r="M22" i="3"/>
  <c r="M21" i="3"/>
  <c r="M20" i="3"/>
  <c r="M19" i="3"/>
  <c r="M18" i="3"/>
  <c r="M17" i="3"/>
  <c r="M16" i="3"/>
  <c r="M15" i="3"/>
  <c r="M14" i="3"/>
  <c r="P12" i="1"/>
  <c r="P13" i="1"/>
  <c r="P14" i="1"/>
  <c r="P15" i="1"/>
  <c r="P16" i="1"/>
  <c r="P17" i="1"/>
  <c r="P18" i="1"/>
  <c r="P19" i="1"/>
  <c r="P20" i="1"/>
  <c r="P21" i="1"/>
  <c r="P22" i="1"/>
  <c r="P23" i="1"/>
  <c r="P24" i="1"/>
  <c r="P25" i="1"/>
  <c r="P26" i="1"/>
  <c r="P11" i="1"/>
  <c r="I10" i="14" l="1"/>
  <c r="K10" i="14" s="1"/>
  <c r="I6" i="14"/>
  <c r="K6" i="14" s="1"/>
  <c r="I4" i="14"/>
  <c r="K4" i="14" s="1"/>
  <c r="I11" i="14"/>
  <c r="K11" i="14" s="1"/>
  <c r="I7" i="14"/>
  <c r="K7" i="14" s="1"/>
  <c r="I12" i="14"/>
  <c r="K12" i="14" s="1"/>
  <c r="I5" i="14"/>
  <c r="K5" i="14" s="1"/>
  <c r="G9" i="14"/>
  <c r="G3" i="14"/>
  <c r="I3" i="14"/>
  <c r="K3" i="14" s="1"/>
  <c r="G10" i="14"/>
  <c r="I9" i="14"/>
  <c r="K9" i="14" s="1"/>
  <c r="G11" i="14"/>
  <c r="G5" i="14"/>
  <c r="G7" i="14"/>
  <c r="E16" i="14"/>
  <c r="G12" i="14"/>
  <c r="H16" i="14"/>
  <c r="K16" i="14" s="1"/>
  <c r="F16" i="14"/>
  <c r="G6" i="14"/>
  <c r="G4" i="14"/>
  <c r="G16" i="14" l="1"/>
  <c r="J67" i="17"/>
  <c r="J66" i="17"/>
  <c r="J65" i="17"/>
  <c r="J64" i="17"/>
  <c r="J63" i="17"/>
  <c r="J62" i="17"/>
  <c r="J61" i="17"/>
  <c r="J60" i="17"/>
  <c r="J59" i="17"/>
  <c r="J58" i="17"/>
  <c r="J57" i="17"/>
  <c r="J56" i="17"/>
  <c r="J55" i="17"/>
  <c r="J54" i="17"/>
  <c r="J53" i="17"/>
  <c r="J52" i="17"/>
  <c r="J51" i="17"/>
  <c r="J50" i="17"/>
  <c r="J49" i="17"/>
  <c r="J48" i="17"/>
  <c r="J47" i="17"/>
  <c r="J46"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controlinterno DISTRISEGURIDAD</author>
  </authors>
  <commentList>
    <comment ref="G70" authorId="0" shapeId="0" xr:uid="{AA9A2BCE-3041-4742-AE47-70E729A54F2F}">
      <text>
        <r>
          <rPr>
            <b/>
            <sz val="9"/>
            <color indexed="81"/>
            <rFont val="Tahoma"/>
            <family val="2"/>
          </rPr>
          <t>controlinterno DISTRISEGURIDAD:</t>
        </r>
        <r>
          <rPr>
            <sz val="9"/>
            <color indexed="81"/>
            <rFont val="Tahoma"/>
            <family val="2"/>
          </rPr>
          <t xml:space="preserve">
Que control se establecera para garantizar que el proceso en su estructuración quede visible?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controlinterno DISTRISEGURIDAD</author>
  </authors>
  <commentList>
    <comment ref="C28" authorId="0" shapeId="0" xr:uid="{75E501CE-F889-4370-84A2-48FE6B98F768}">
      <text>
        <r>
          <rPr>
            <b/>
            <sz val="9"/>
            <color indexed="81"/>
            <rFont val="Tahoma"/>
            <family val="2"/>
          </rPr>
          <t>controlinterno DISTRISEGURIDAD:</t>
        </r>
        <r>
          <rPr>
            <sz val="9"/>
            <color indexed="81"/>
            <rFont val="Tahoma"/>
            <family val="2"/>
          </rPr>
          <t xml:space="preserve">
Que control se establecera para garantizar que el proceso en su estructuración quede visible?</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<sst xmlns="http://schemas.openxmlformats.org/spreadsheetml/2006/main" count="4411" uniqueCount="1315">
  <si>
    <t>No.</t>
  </si>
  <si>
    <t>Accion de Mejoramiento a desarrollar</t>
  </si>
  <si>
    <t>Area Encargada</t>
  </si>
  <si>
    <t>Responsable del Cumplimiento</t>
  </si>
  <si>
    <t>Ejecución</t>
  </si>
  <si>
    <t>Indicador de Cumplimiento</t>
  </si>
  <si>
    <t>Metas</t>
  </si>
  <si>
    <t>Observaciones</t>
  </si>
  <si>
    <t>Fecha de Inicio</t>
  </si>
  <si>
    <t>Fecha de Terminacion</t>
  </si>
  <si>
    <t xml:space="preserve">Descripcion del Hallazgo / Observacion </t>
  </si>
  <si>
    <t xml:space="preserve">Objetivo de Auditoria </t>
  </si>
  <si>
    <t xml:space="preserve">Alcance de Auditoria </t>
  </si>
  <si>
    <t>Fecha de Presentacion del Plan</t>
  </si>
  <si>
    <t>AREA</t>
  </si>
  <si>
    <t>LIDER DE PROCESO</t>
  </si>
  <si>
    <t>VIGENCIA</t>
  </si>
  <si>
    <t>AUDITORIA</t>
  </si>
  <si>
    <t>% Avance</t>
  </si>
  <si>
    <t xml:space="preserve">ENRIQUE BRIEVA JURADO </t>
  </si>
  <si>
    <t>La Guía para la administración del riesgo y el diseño de controles en entidades públicas Versión 5, actualiza y precisa elementos metodológicos para mejorar el ejercicio de identificación, estructuración y valoración del riesgo. Requerida la matriz de riesgos se observan deficiencias en la estructura de los riesgos. Esto pudo obedecer a falta de conocimiento y aplicación de la guía establecida. Como consecuencia, se posibilita la materialización de los riesgos del proceso.</t>
  </si>
  <si>
    <t>ENRIQUE BRIEVA JURADO</t>
  </si>
  <si>
    <t>Firma de Líder de proceso</t>
  </si>
  <si>
    <t>Codigo: FCSYE  - 003
Version: 1.0
Fecha: 17/01/2022</t>
  </si>
  <si>
    <t xml:space="preserve">Enrique Brieva 
</t>
  </si>
  <si>
    <t xml:space="preserve">PROCESO DEYP </t>
  </si>
  <si>
    <t>Verificar, a través de los procedimientos de auditoría, el cumplimiento del objetivo del proceso de Direccionamiento Estratégico de Establecer acciones y/o planes estratégicos en el marco del plan de desarrollo distrital y normatividad legal vigente, para dar cumplimiento al objeto misional de la entidad mediante la identificación, priorización, revisión y disposición de recursos para satisfacer las necesidades de las partes interesadas y procesos de la entidad.</t>
  </si>
  <si>
    <t>La auditoría se llevará a cabo teniendo en cuenta los procedimientos internos, que son aplicados desde la identificación y el diagnóstico de las necesidades externas e internas, Planeación de rutas estratégicas (Políticas, planes y programas) que guiarán la gestión institucional, hasta la ejecución, seguimiento, control, evaluación y mejora continua de los mismos, del periodo comprendido entre el 1 de enero y el 31 de julio de 2023.</t>
  </si>
  <si>
    <t>La Guía para la administración del riesgo y el diseño de controles en entidades públicas Versión 5, actualiza y precisa elementos metodológicos para mejorar el ejercicio de identificación, diseño, estructuración y valoración del riesgo y sus controles. Requerida la matriz de riesgos se observan debilidades en la estructura del diseño de los controles al no contar con la totalidad de los criterios establecidos para ellos. Esto pudo obedecer a falta de conocimiento y aplicación de la guía establecida. Como consecuencia se incrementa la posibilidad de materialización de los riesgos del proceso.</t>
  </si>
  <si>
    <t>Los mapas de riesgos Institucional (código MDEYP-002 Versión 1) y de Corrupción (código MDEYO-012 versión 1), presentan unos controles que pretenden mitigar la posibilidad de ocurrencia. Requeridas las evidencias de los controles realizados no se recibe información de los controles establecidos a los riesgos de corrupción. Esto pudo obedecer a debilidades en la programación y planeación de las actividades del proceso. Como consecuencia, se incrementa la posibilidad de materialización de los riesgos definidos en la matriz</t>
  </si>
  <si>
    <t>El procedimiento Planeación Presupuestal no cumple con seis (6) de sus nueve (9) actividades, a saber: a) Convocar a reunión para definir los lineamientos y la elaboración del proyecto de presupuesto, requiriendo las necesidades de las diferentes áreas, b) Consolidación de una proyección con necesidades como presupuesto de ingresos y gastos, c) Envío de proyecto de presupuesto a la Secretaría de Hacienda Distrital. Si la Secretaría de hacienda aprueba se pasa al punto 4. De lo contrario se revisa y se ajusta teniendo en cuenta las observaciones realizadas por esta secretaría, d) Presentación del presupuesto al Concejo Distrital, e) Sanción del acuerdo de presupuesto, f) Cierre presupuesto vigencia anterior. Lo anterior, en razón a que requeridos los puntos de control no fueron presentados. Posiblemente obedece a debilidades en la programación y ejecución de las actividades. Como consecuencia, se podría afectar el cumplimiento de los objetivos del proceso.</t>
  </si>
  <si>
    <t>No se cumple con la Condición General No. 2 del procedimiento Informe de Revisión por la Dirección, al no contar con la totalidad de la información necesaria para realizar la evaluación, a saber: a) Resultados de auditoría, b) Retroalimentación del cliente, c) Estado de las acciones correctivas y preventivas, d) Acciones de seguimiento de revisiones previas efectuadas por la dirección, e) Cambios que podrían afectar al Sistema Integrado de Gestión, f) Resultados de la gestión realizada sobre los riesgos identificados para la entidad, los cuales deben estar actualizados. Esto puede obedecer a falta de control en las actividades del procedimiento. Como consecuencia se desconoce el estado de los procesos.</t>
  </si>
  <si>
    <t>No se cumple con la Condición General No. 1 del procedimiento Informe de Revisión por la Dirección, de realizar la evaluación y análisis del sistema la Alta Dirección, como líder estratégico del proceso. Esto se puede generar por falta de control en las actividades del proceso. Como consecuencia se pueden presentar fallas en la gestión de la dirección.</t>
  </si>
  <si>
    <t>No se presenta evidencia de lo establecido en la Política Institucional de Administración del Riesgo de Distriseguridad de evaluar y/o actualizar, de manera trimestral, los eventos externos e internos que pueden afectar o impedir el cumplimiento de sus objetivos estratégicos o de los procesos. Esto puede obedecer a falta de planeación y control de las actividades del proceso. Como consecuencia, no se pueden adelantar las acciones para asegurar a Distriseguridad contra los efectos ocasionados en el evento de la materialización de riesgos.</t>
  </si>
  <si>
    <t>La Política institucional de Administración del Riesgo de Distriseguridad no contiene los lineamientos establecidos en la Guía para la Administración del Riesgo y el Diseño de Controles en Entidades Públicas, versión 6, que incluye el capítulo específico sobre riesgo fiscal, que se complementa con el Anexo denominado catalogo indicativo de puntos de riesgo fiscal para facilitar el análisis en el marco del modelo de operación por procesos. Esto puede obedecer a desactualización del proceso y/o falta de control de las actividades del proceso. Como consecuencia se incumple con lo establecido en el Artículo 2.2.21.5.5. del Decreto 1083 de 2015.</t>
  </si>
  <si>
    <t>No se cumple con la Responsabilidad en la Gestión del Riesgo (establecida en la Política institucional de Administración del Riesgo de Distriseguridad) de presentar al Comité Institucional de Coordinación de Control Interno – CICCI – la Política Institucional de Administración del Riesgo. Esto puede ocurrir por falta de control en las actividades del proceso. Como consecuencia se generan debilidades en la administración de riesgos de la entidad.</t>
  </si>
  <si>
    <t>El procedimiento Diseño y Administración del Sistema Integrado de Gestión – SIG no cumple con cuatro (4) de sus siete (7) actividades, a saber: a) Identificar los requisitos de norma o legales para implementar el SIG, b) Evaluar el avance del Plan de Implementación del año pasado, c) Coordinar reunión con la dependencia líder de cada proceso y definir las actividades que se deben incluir en el Plan de Implementación del SIG, d) Desarrollar las actividades definidas en el Plan de Implementación del Sistema Integrado de Gestión. Lo anterior, en razón a que requeridos los puntos de control no fueron presentados. Posiblemente obedece a debilidades en la programación y ejecución de las actividades. Como consecuencia, se podría afectar el cumplimiento de los objetivos del proceso.</t>
  </si>
  <si>
    <t>No se cumple con lo establecido en el Manual de Procesos y Procedimientos Generales Distriseguridad, versión 2.0 de agosto de 2023, procedimiento Control de Registros y Documentos, toda vez que no se aportaron evidencias suficientes de su ejecución. Esto puede obedecer a la falta de control por parte del proceso. Como consecuencia se pueden afectar los objetivos del proceso.</t>
  </si>
  <si>
    <t>No se cumple con la Condición General del procedimiento de Control de Registros y Documentos de actualizar el listado maestro de documentos, toda vez que se evidencia que no hay versión, estado del documento, fecha de emisión ni fecha de vigencia en los siguientes documentos: PGF-001, PGF-002, PGF-003, PGF-004, PGF.005, PGF-006, PGF-007, PGF-008, PGF-009, PGF-010, PGF-011, FGF-001, FGF-002, FGF-003, FGF-004, FGF-005, FGF-006, FGF-007, FGF-008, FGF-009, FGF-010, FGF-011, FGF-012, FGF-013. Igualmente, se observa inconsistencia en la versión del Manual de Procesos y Procedimientos, que señala en el listado maestro de documentos la versión 5.0 de 2021, en la página principal del manual versión 1.0 de 2021 y en las hojas internas del manual señala versión 2.0 de agosto de 2023. Lo anterior puede generarse por falta de control en las actividades del proceso. Como consecuencia no se ejerce el control adecuado sobre la documentación que asegura el funcionamiento del Modelo Integrado de Planeación y Gestión.</t>
  </si>
  <si>
    <t>No se cumple con lo establecido en el Manual de Procesos y Procedimientos Generales Distriseguridad, versión 2.0 de agosto de 2023, procedimiento Auditorías Internas de SIG, toda vez que solicitadas las evidencias del cumplimiento no se aportaron. Esto puede obedecer a falta de planeación por parte del proceso. Como consecuencia se pueden afectar los objetivos del proceso, al no evidenciar oportunidades de mejora.</t>
  </si>
  <si>
    <t>No se cumple con lo establecido en el Manual de Procesos y Procedimientos Generales Distriseguridad, versión 2.0 de agosto de 2023, procedimiento Acciones preventivas y/o correctivas, toda vez que solicitadas las evidencias del cumplimiento no se aportaron. Esto obedece a la no realización de auditorías internas del SIG. Como consecuencia no se pueden evidenciar acciones oportunas en desarrollo de un ejercicio de mejora continua de los procesos de la entidad.</t>
  </si>
  <si>
    <t>No se cumple con lo establecido en el Manual de Procesos y Procedimientos Generales Distriseguridad, versión 2.0 de agosto de 2023, procedimiento Producto no conforme, toda vez que solicitadas las evidencias del cumplimiento no se aportaron. Esto obedece a la no realización de auditorías internas del SIG. Como consecuencia no se pueden evidenciar acciones oportunas en desarrollo de un ejercicio de mejora continua de los procesos de la entidad.</t>
  </si>
  <si>
    <t>Establece la GUÍA PARA LA GESTIÓN POR PROCESOS EN EL MARCO DEL MODELO INTEGRADO DE PLANEACIÓN Y GESTIÓN (MIPG) Versión 1, del Departamento Administrativo de la Función Pública, en el acápite 4.1. que entre los elementos que se deben considerar en un procedimiento se encuentran el objetivo y alcance. Verificada la totalidad de los procedimientos del proceso de Direccionamiento Estratégico y Planeación no se hallan estos elementos. Lo anterior puede obedecer a desconocimiento de la norma establecida en el Artículo 2.2.21.5.5 del Decreto 1083 de 2015. Como consecuencia se presenta una debilidad en la implementación de requerimientos legales y se expone al proceso al no cumplimiento de sus objetivos.</t>
  </si>
  <si>
    <t xml:space="preserve">PLANEACION </t>
  </si>
  <si>
    <t xml:space="preserve">Planeacion 
lideres de procesos 
asesoras SIG </t>
  </si>
  <si>
    <t xml:space="preserve">Enrique Brieva 
Lideres de Procesos 
Asesoras SIG </t>
  </si>
  <si>
    <t>Matriz de Riesgo Actualizada  de los 12 procesos de acuerdo a la version 5,0 de la Guia de Administracion del Riesgo.</t>
  </si>
  <si>
    <t xml:space="preserve">12 matrices de riesgo actualizadas </t>
  </si>
  <si>
    <t>Se procedera a revisar las matrices de riesgos de los 12 procesos implementados en la entidad con el fin de mejorar el ejercicio de identificación, estructuración y valoración del riesgo teniendo encuenta la version 5,0  del DAFP guia de Adminitracion del Riesgo.</t>
  </si>
  <si>
    <t>Se procedera a revisar las matrices de riesgos de los 12 procesos implementados en la entidad con el fin de mejorar el ejercicio de identificación, estructuración y valoración del riesgo  y la estructura del diseño de los controles teniendo encuenta la version 5,0  del DAFP guia de Adminitracion del Riesgo.</t>
  </si>
  <si>
    <t>Matriz de Riesgo Actualizada  teniendo en cuenta la estructura de los controles de riesgos  de los 12 procesos de acuerdo a la version 5,0 de la Guia de Administracion del Riesgo.</t>
  </si>
  <si>
    <t xml:space="preserve">Se procedera a solicitar a los 12 procesos mensualmente mediante oficio la evidencia de la implemntacion de los controles de los riesgos  y se suministrara informacion a control interno y direccion general de los procesos que no envien la documentacion pertinente  </t>
  </si>
  <si>
    <t xml:space="preserve">oficios de solicitud de implementacion de controles  de riesgos </t>
  </si>
  <si>
    <t xml:space="preserve">12 Oficios </t>
  </si>
  <si>
    <t>Se revisa  el procedimiento de  Planeación Presupuestal y se actualizara de acuerdo a la realidad de la entidad.</t>
  </si>
  <si>
    <t xml:space="preserve">Planeacion  
asesoras SIG </t>
  </si>
  <si>
    <t xml:space="preserve">Procedimiento de planeacion presupuestal actualizado </t>
  </si>
  <si>
    <t>se revisara la Condición General No. 2 del procedimiento Informe de Revisión por la Dirección para contar con toda la informacion necesaria para elaborarlo anualmente.</t>
  </si>
  <si>
    <t xml:space="preserve">Revision del Informe de Revision por la Direccion  actualizado </t>
  </si>
  <si>
    <t xml:space="preserve">RXD actualizado </t>
  </si>
  <si>
    <t>se revisara la Condición General No. 1 del procedimiento Informe de Revisión por la Dirección para contar con toda la informacion necesaria para elaborarlo anualmente.</t>
  </si>
  <si>
    <t>Se procedera a revisar y actualizar la  Política institucional de Administración del Riesgo de Distriseguridad de acuerdo a los lineamientos establecidos en la Guía para la Administración del Riesgo y el Diseño de Controles en Entidades Públicas, versión 6</t>
  </si>
  <si>
    <t xml:space="preserve">Enrique Brieva 
Asesora Sig </t>
  </si>
  <si>
    <t>politica de administracion de riesgos revisada y actualizada de acuerdo a los lineamientos establecidos en la Guía para la Administración del Riesgo y el Diseño de Controles en Entidades Públicas, versión 6</t>
  </si>
  <si>
    <t xml:space="preserve">al ser actualizada la politica de administracion de riesgos sera socializada y aprobada por el Comité Institucional de Coordinación de Control Interno – CICCI </t>
  </si>
  <si>
    <t xml:space="preserve">Politica de administracion de riesgos revisada,  actualizada, socializada y aprobada por el Comité Institucional de Coordinación de Control Interno – CICCI </t>
  </si>
  <si>
    <t>Se revisara y se actualizara El procedimiento Diseño y Administración del Sistema Integrado de Gestión – SIG</t>
  </si>
  <si>
    <t xml:space="preserve">procedimiento Diseño y Administración del Sistema Integrado de Gestión – SIG revisado y actualizado </t>
  </si>
  <si>
    <t xml:space="preserve">Se revisara y actualizara el procedimiento de Control de Registros y Documentos con la realidad de la entidad </t>
  </si>
  <si>
    <t xml:space="preserve">procedimiento de Control de Registros y Documentos actualizado </t>
  </si>
  <si>
    <t xml:space="preserve">Se revisara el procedimiento de Control de Registros y Documentos de actualizar el listado maestro de documentos del proceso de GF y se revisara tambien el Manual de procesos y procedimientos </t>
  </si>
  <si>
    <t xml:space="preserve">Se revisara la viabilidad o eliminacion de este procedimiento  de Auditorias Internas del Sig en aras de la mejora continua de la entidad </t>
  </si>
  <si>
    <t xml:space="preserve">procedimiento de Auditorias internas actualizada o eliminada </t>
  </si>
  <si>
    <t xml:space="preserve">Se revisara la viabilidad o eliminacion de este procedimiento  de  Acciones preventivas y/o correctivas del Sig en aras de la mejora continua de la entidad </t>
  </si>
  <si>
    <t xml:space="preserve">procedimiento de Acciones preventivas y/o correctivas del Sig actualizada o eliminada </t>
  </si>
  <si>
    <t xml:space="preserve">Se revisara la viabilidad o eliminacion de este procedimiento  de  Producto no conforme del Sig en aras de la mejora continua de la entidad </t>
  </si>
  <si>
    <t xml:space="preserve">procedimiento de Producto no conforme del Sig actualizada o eliminada </t>
  </si>
  <si>
    <t>Se revisaran los procedimientos del proceso teniendo en cuenta el hallazgo y se actualizara dando cumplimiento.</t>
  </si>
  <si>
    <t xml:space="preserve">Procedimientos del proceso de DEYP actaulizado de acuerdo al cumplimiento del hallazgo </t>
  </si>
  <si>
    <t xml:space="preserve">politica de Administracion del Riesgo revisada y actualizada </t>
  </si>
  <si>
    <t xml:space="preserve">De los 12 procesos estabecidos en la entidad solo 10 tenian matrices de riesgo actualizadas,  durante la vigencia 2024 se realizo la matriz de GTH y actualizaron 3 matrices de ya establecidas que fueron GD, C,SyE y  ATC en cuanto a la estructura de los riesgos de acuerdo a lineamientos de la guia de administracion del riesgo version 5,0. 
Los 8 procesos restantes se revisaran en la vigencia 2025.  </t>
  </si>
  <si>
    <t xml:space="preserve">De los 12 procesos estabecidos en la entidad solo 10 tenian matrices de riesgo actualizadas,  durante la vigencia 2024 se realizo la matriz de GTH y actualizaron 3 matrices de ya establecidas que fueron GD, C,SyE y  ATC en cuanto a la estructura de los controles  de acuerdo a lineamientos de la guia de administracion del riesgo version 5,0. 
Los 8 procesos restantes se revisaran en la vigencia 2025.  </t>
  </si>
  <si>
    <t>Durante la vigencia 2024 se envio memorando a los 12 procesos para que revisaran sus matrices de riesgos en cuanto a la materializacion de los mismos y que entregaran al area de planeacion la evidencia de la implementacion de los controles establecidos, los oficios son los siguientes : 0266 de Marzo 5 de 2024, 0479 de abril 2024, 0723 de mayo 2024, 0991 de junio 2024., 1134 de julio 2024, 1542 de septiembre 2024, 1802 de octubre 2024 y el m2270 de diciembre 2024.
Anexamos informe de cumplimiento de entrega de los 12 procesos vigencia 2024.</t>
  </si>
  <si>
    <t>En el mes de Marzo del 2025 se realizara la revision del procedimiento y se actualizara a la realidad de la entidad.</t>
  </si>
  <si>
    <t>Desde la direccion general se impartiran las directrices necesarias para la revision y actualizacion del procedimiento en el mes de marzo 2025.</t>
  </si>
  <si>
    <t xml:space="preserve">Se procedera a revisar  la Politica de Administracion del Riesgos en cuanto a la revision de los eventos internos y externos de manera trimestral </t>
  </si>
  <si>
    <t>La politica de administracion de riesgos se reviso y se actualizo y esta pendiente por aprobacion del comité de control interno que se realizara a finales del mes de febrero 2025</t>
  </si>
  <si>
    <t>La politica de administracion de riesgos se reviso y se actualizo en cuanto a los lineamiestos sobre riesgo fiscal  y esta pendiente por aprobacion del comité de control interno que se realizara a finales del mes de febrero 2025</t>
  </si>
  <si>
    <t xml:space="preserve">La politica de administracion del riesgo sera revisada y aprobada por el comité de control interno que se realizara a finales de febrero de la presente vigencia </t>
  </si>
  <si>
    <t>En el mes de Marzo del 2025 se realizara la revision de los procedimientos del proceso  y se actualizara a la realidad de la entidad.</t>
  </si>
  <si>
    <t>Rojo - Atención prioritaria</t>
  </si>
  <si>
    <t>Amarillo - Requiere atención</t>
  </si>
  <si>
    <t>Semaforización</t>
  </si>
  <si>
    <t>Sugerencias</t>
  </si>
  <si>
    <t>Verde - En el término para cumplir</t>
  </si>
  <si>
    <t>Alerta 1. Acciones con fecha de ejecución vencida sin evidencia de cumplimiento.</t>
  </si>
  <si>
    <t>Alerta 2. Acciones que se han identificado como inefectivas.</t>
  </si>
  <si>
    <t>Alerta 3. Acciones cuyo cumplimiento esté programado para el mes en curso.</t>
  </si>
  <si>
    <t>Alerta 4. Acciones cuyo cumplimiento esté programado para el mes siguiente</t>
  </si>
  <si>
    <t>SEMAFORIZACIÓN</t>
  </si>
  <si>
    <t>Revisar las causas que impidieron el cumplimiento de la acción de mejora propuesta; replantear el responsable y la fecha de terminanción: no mayor a 6 meses. Fortalecer los controles de seguimiento que garanticen el cumplimiento de la acción propuesta.</t>
  </si>
  <si>
    <t>Priorizar el cumplimiento de la acción de mejoramiento planteada. replantear el responsable y la fecha de terminanción: no mayor a 3 meses. Fortalecer los controles de seguimiento que garanticen el cumplimiento de la acción propuesta.</t>
  </si>
  <si>
    <t>Mantener el cumplimiento de la acción de mejoramiento propuesta.</t>
  </si>
  <si>
    <t>No. Obs</t>
  </si>
  <si>
    <t>La Guía para la administración del riesgo y el diseño de controles en entidades públicas Versión 5, actualiza y precisa elementos metodológicos para mejorar el ejercicio de identificación, estructuración y valoración del riesgo. Requerida la matriz de riesgos institucionales se observan deficiencias en la estructura de los riesgos. Esto pudo obedecer a falta de conocimiento y aplicación de la guía establecida. Como consecuencia, se posibilita la materialización de los riesgos del proceso.</t>
  </si>
  <si>
    <t>Revision y actualizacion de matriz de riesgo  proceso Gestion Financiera</t>
  </si>
  <si>
    <t>Direccion Administrativa y Financiera</t>
  </si>
  <si>
    <t>Direcccion Administrativa y Financiera .- PUE Contador</t>
  </si>
  <si>
    <t>Matriz de riesgo actualizada</t>
  </si>
  <si>
    <t>Diseño de una matriz que identifique los riesgos y los controles necesarios para minimizar las debilidades en los procesos establecidos</t>
  </si>
  <si>
    <t>Se incluyeron riesgos  con base a las diferentes actividades ejecutadas en el area de contabilidad y se implementaron controles para el buen funcionamiento de la misma.</t>
  </si>
  <si>
    <t>La Guía para la administración del riesgo y el diseño de controles en entidades públicas Versión 5, actualiza y precisa elementos metodológicos para mejorar el ejercicio de identificación, diseño, estructuración y valoración del riesgo y sus controles. Requerida la matriz de riesgos se evidencian debilidades en la estructura del diseño de los controles al no contar con la totalidad de los criterios establecidos para ellos. Esto pudo obedecer a falta de conocimiento y aplicación de la guía establecida. Como consecuencia se incrementa la posibilidad de materialización de los riesgos del proceso.</t>
  </si>
  <si>
    <t xml:space="preserve">Se revisaran los riesgos y se diseñaran los controles según los parametros establecidos en la estructura, los cuales deben tener  un responsable, una periodicidad, un proposito entre otros. </t>
  </si>
  <si>
    <t>Direccion Administrativa y Finaciera</t>
  </si>
  <si>
    <t>DIrecccion Administrativa y Financiera .- PUE Contador</t>
  </si>
  <si>
    <t>Revision y actualizacion de la matriz  para identificar los riesgos y aplicación de  controles necesarios para minimizar las debilidades en los procesos establecidos</t>
  </si>
  <si>
    <t>Se hara restructuracion de controles de acuerdo a los parametros establecidos en la guia.</t>
  </si>
  <si>
    <t>Señala la Resolución 182 de 2017, a través de la cual se incorpora, en los Procedimientos Transversales del Régimen de Contabilidad Pública, el Procedimiento para la preparación y publicación de los informes financieros y contables mensuales, que deben publicarse de conformidad con el numeral 36 del artículo 34 de la Ley 734 de 2002. De igual manera, el Manual de Gestión Contable de la entidad, Código MCG-002, VERSIÓN 1.0, establece en el título POLÍTICAS DE OPERACIÓN la periodicidad mensual para la publicación de los Estados Financieros en la página web de la entidad. Revisado el sitio https://distriseguridad.gov.co/, correspondiente a la página oficial de Distriseguridad se pudo constatar que no se ha realizado en el presente año publicación alguna de los Estados Financieros de la entidad. Esto pudo obedecer a falta de conocimiento y aplicación de la guía establecida. En consecuencia, no se cumple con la publicación de los documentos requeridos por las normas expedidas por la Contaduría General de la Nación ni manual de la entidad.</t>
  </si>
  <si>
    <t>Se realiazrá la publicacion en  la pagina web de la entidad  los estados financieros con periodicidad mensual, los cuales son: Estado Situación Finaciera, Estado de Resultado integral y Estado de Cambio en el Patrimonio.</t>
  </si>
  <si>
    <t>Se publicaran los Estados financieros correspondientes a los 12 meses del periodo contable 2024 en la pagina web de la entidad.</t>
  </si>
  <si>
    <t>Estados financieros 2024 publicados en la pagina web de la entidad entre 12 * 100(indicador de cumplimiento)</t>
  </si>
  <si>
    <t>Se envía link para verificar el cumplimiento de la acción:
https://distriseguridad.gov.co/home/transparencia/planeacion-presupuestos-e-informes/</t>
  </si>
  <si>
    <t xml:space="preserve">El Manual de Políticas Contables de la entidad establece en el título POLÍTICAS DE OPERACIÓN que, los Estados Financieros deben ir firmados por el contador, director general y director administrativo y financiero. De igual manera, el Decreto 2649 de 1993, en su Artículo 33, señala que los estados financieros certificados son aquellos firmados por el representante legal, el contador público que los hubiese preparado y el revisor fiscal.  Revisados los estados financieros suministrados por el área de contabilidad se observa que carecen de las firmas señaladas en el manual y en el Decreto 2649 de 1993. Esto pudo obedecer a desconocimiento de la norma o falta de control. Como consecuencia se expone a la entidad a hallazgos de los entes de control por incumplimiento de la reglamentación existente. </t>
  </si>
  <si>
    <t>Se actulizará manual de politicas contables en lo que respecta a las firmas de estados financieros, se tendra en ceunta el codigo y la version del formato establecido en el manual.
Publicación de estados financieros firmados en pagina web de la entidad</t>
  </si>
  <si>
    <t>Direccion Administrativa y Financiera - PUE Contador</t>
  </si>
  <si>
    <t>Actualizacion de Manual de Politicas Contables
Estados financieros firmados y publicados</t>
  </si>
  <si>
    <t>Estados financieros 2024 publicados  y firmados en la pagina web de la entidad entre 12 * 100(indicador de cumplimiento)
Actualizar manual de politicas contables</t>
  </si>
  <si>
    <t>Se envía manual de políticas actualizado y link de publicación de estados financieros:
https://distriseguridad.gov.co/home/transparencia/planeacion-presupuestos-e-informes/</t>
  </si>
  <si>
    <t xml:space="preserve">Señala el Artículo 1.6.1.2.7. del Decreto 1625 de 2016: “Inscripción en el Registro Único Tributario (RUT). … Sin perjuicio de las actualizaciones a que haya lugar, la inscripción en el Registro Único Tributario (RUT), tendrá vigencia indefinida y, en consecuencia, no se exigirá su renovación”. Realizada la revisión del Registro Único Tributario se observa que no se encuentra especificada, en la casilla 53, la responsabilidad 09 de presentar y pagar la retención en la fuente en el Impuesto Sobre las Ventas, a pesar de estar realizando esta actividad. Esto puede obedecer a falta de verificación y control en la actualización del RUT. Como consecuencia la entidad se expone a conflictos futuros con la DIAN. </t>
  </si>
  <si>
    <t>N/A</t>
  </si>
  <si>
    <t>Se actualizo el Registro Unico Tributario de acuerdo a la observacion del hallazgo encontrado.</t>
  </si>
  <si>
    <t>El Acuerdo No. 107 de diciembre 14 de 2022 en su Artículo 61 establece las Tarifas del Impuesto de Industria y Comercio. En el Parágrafo Segundo reza: “los servicios de profesiones liberales gravados con ICA serán aquellos iguales o superiores a 130 UVT mensuales…”. Tomada la muestra de la cuenta contable 243627, correspondiente a RETEICA POR COMPRAS Y/O SERVICIOS, se observa que se ha practicado la retención en la fuente por ICA a contratistas de profesiones liberales que no cumplen con el requisito establecido de recibir honorarios iguales o superiores a 130 UVT. Lo anterior puede ocurrir por desconocimiento o inobservancia de la normatividad tributaria vigente, aplicable en el Distrito de Cartagena de Indias. Como consecuencia la entidad puede verse comprometida a reclamaciones y futuras acciones jurídicas en su contra.</t>
  </si>
  <si>
    <t>Este punto fue aclarado con el Asesor de Control Interno de acuerdo a la informacion consultada de acuerdo al Decreto 0112 del 20 de enero de 2023</t>
  </si>
  <si>
    <t>El Artículo 212, del Acuerdo No. 107 de diciembre 14 de 2022, establece la tarifa de la Estampilla Años Dorados que corresponde al 2% sobre el valor bruto del respectivo contrato y sus adiciones. El libro auxiliar de la cuenta contable 24403503 establece que el recaudo realizado por la entidad, por concepto de estampilla Años Dorados en el mes de junio, es igual a nueve millones ciento ochenta y ocho mil setecientos seis pesos ($9.188.706), igualmente indica el libro auxiliar que el valor pagado es de ocho millones setecientos cincuenta y seis mil ($8.756.000), generándose una diferencia de cuatrocientos treinta y dos mil setecientos seis pesos ($432.706). Esto puede ocurrir por un error involuntario al momento de liquidar los valores a transferir al Distrito de Cartagena. Como consecuencia se genera un saldo recaudado por transferir.</t>
  </si>
  <si>
    <t>Establecer cronograma para liquidación, causación, revisión y pago diferentes impuestos distritales a los tercereos correspondientes.</t>
  </si>
  <si>
    <t>Direccion Administrativa y Finaciera -  Contabilidad</t>
  </si>
  <si>
    <t>Contabilidad</t>
  </si>
  <si>
    <t>Cronograma para pago de impuestos aprobado y socializado</t>
  </si>
  <si>
    <t>Diseñar, aprobar y socializar cronograma para liquidación, causación, revisión y pago diferentes impuestos distritales a los tercereos correspondientes</t>
  </si>
  <si>
    <t>Se envía cronograma 2024</t>
  </si>
  <si>
    <t>El Artículo 213, del Acuerdo No. 107 de diciembre 14 de 2022, establece que los recaudos de la estampilla “PLAZOS PARA TRANSFERIR LOS RECAUDOS POR CONCEPTO DE ESTAMPILLA DEL ADULTO MAYOR. Los agentes retenedores y responsables de efectuar el recaudo de las estampillas deberán transferir dentro de los diez (10) días calendario del mes siguiente al que se efectúe el recaudo, y deberá enviar a la Dirección Financiera de Contabilidad el soporte de dicha consignación o transferencia acompañado con una relación detallada que incluya: identificación, nombre y valor, de los sujetos pasivos a los cuales se les practicaron el descuento”. Revisado el libro auxiliar de la cuenta contable 24403503, se observa que se realizó extemporáneamente la transferencia de recursos por concepto de la Estampilla Adulto Mayor, al realizar la transacción el día 14 de julio de 2023 cuando debió realizarse, como plazo máximo, el 10 de julio de 2023. Esto se pudo originar en un descuido del encargado de la operación. Como consecuencia se pueden derivar las acciones previstas en el Acuerdo 107 del 14 de diciembre de 2022, capítulo II SANCIONES RELATIVAS A LAS DECLARACIONES.</t>
  </si>
  <si>
    <t>El Decreto No. 128 de 2012 establece en su Artículo 1 que la tarifa de la Estampilla Universidad de Cartagena será del 1% sobre el valor contratado, excluido IVA. El libro auxiliar de la cuenta contable 24403501 establece que el recaudo realizado por la entidad, por concepto de estampilla Universidad de Cartagena en el mes de junio, es igual a dos millones cuatrocientos catorce mil pesos (2.414.000), igualmente indica el libro auxiliar que el valor pagado es de dos millones seiscientos treinta mil cuarenta y un pesos ($2.630.041), generándose una diferencia de doscientos dieciséis mil cuarenta y un pesos ($216.041). Esto puede ocurrir por un error involuntario al momento de liquidar los valores a transferir a la cuenta establecida por la Universidad de Cartagena. Como consecuencia se genera un mayor valor pagado respecto a los valores recaudados por concepto de esta estampilla.</t>
  </si>
  <si>
    <t>Señala el Artículo 179 del Acuerdo Distrital 107 de 14 de diciembre de 2012 que: “TARIFA. La tarifa de la Tasa Pro-Deporte y Recreación es de dos puntos cinco por ciento (2.5%) del valor total del contrato determinado en el comprobante de egreso que se establezcan entre el Distrito Turística y Cultural de Cartagena de Indias y las personas naturales y/o jurídicas, públicas o privadas”. El libro auxiliar de la cuenta contable 24403505 establece que el recaudo realizado por la entidad, por concepto de Tasa Pro-Deporte y Recreación en el mes de junio, es igual a cinco millones trescientos ochenta y siete mil pesos ($5.387.000), igualmente indica el libro auxiliar que el valor pagado es de cinco millones novecientos veintiocho mil dos cientos cincuenta y un pesos ($5.928.251), generándose una diferencia de quinientos cuarenta y un mil dos cientos cincuenta y un pesos ($541.251). Esto puede ocurrir por un error involuntario al momento de liquidar los valores a transferir al Distrito de Cartagena. Como consecuencia se genera un mayor valor pagado respecto a los valores recaudados por concepto de esta tasa.</t>
  </si>
  <si>
    <r>
      <t xml:space="preserve">Validadas las conciliaciones bancarias, a corte junio 30 de 2023, se evidencia que fueron elaboradas. Al realizar el correspondiente cruce de información con los extractos bancarios y libros auxiliares de bancos tomados del sistema de información SAFE, Se evidencia que efectivamente no se encuentran diferencias de saldos luego de la realización de las conciliaciones bancarias correspondientes hasta el mes de junio de 2023. se  considera que los gastos financieros, por su naturaleza, no son susceptibles de ser recuperados, por ende, clasificar como gasto los valores pagados por comisión bancaria de embargos cobrados por el Banco Agrario, aplicados a contratistas y funcionarios de la entidad, no sería en esta cuenta, sino, preferiblemente, constituir una cuenta por cobrar, dado que los recursos nuevamente se reintegran a la entidad, en la mayoría de los casos </t>
    </r>
    <r>
      <rPr>
        <b/>
        <sz val="8"/>
        <color theme="1"/>
        <rFont val="Calibri"/>
        <family val="2"/>
        <scheme val="minor"/>
      </rPr>
      <t>(Recomendación)</t>
    </r>
  </si>
  <si>
    <t>Se reclasificará atraves  de una cuenta por pagar, lo correspondiente a las comisiones por conceptos de embargos judiciales y en otra cuenta lo que corresponde a gasto financieros.</t>
  </si>
  <si>
    <t>Nota contable evidenciando la clasificacion de la  cuenta por pagar de la comision de embargo judicial y la cuenta para los gastos financieros.</t>
  </si>
  <si>
    <t>Crear las cuentas por pagar para clasificar el pago que corresponde a las comisiones por embargos judiciales y otra para los gastos financieros.</t>
  </si>
  <si>
    <t>Se envía nota de registro contable</t>
  </si>
  <si>
    <t>Vigencia evaluada</t>
  </si>
  <si>
    <t>Área / Proceso</t>
  </si>
  <si>
    <t>Nombre de auditoría</t>
  </si>
  <si>
    <t>PLANEACIÓN</t>
  </si>
  <si>
    <t>Auditoría al proceso de Direccionamiento Estratégico y Planeación</t>
  </si>
  <si>
    <t>Dirección Administrativa y Financiera</t>
  </si>
  <si>
    <t>Auditoría al proceso de Gestión financiera</t>
  </si>
  <si>
    <t>FORMPLAN DE MEJORAMIENTO</t>
  </si>
  <si>
    <t>Codigo: FCT - 013</t>
  </si>
  <si>
    <t>Version: 1.0</t>
  </si>
  <si>
    <t>Fecha: 26/03/2019</t>
  </si>
  <si>
    <t xml:space="preserve">Dirección Administrativa y Financiera
</t>
  </si>
  <si>
    <t>REMBERTO VIAÑA GONZALEZ – Director Administrativo y Financiero</t>
  </si>
  <si>
    <t>PROCESO GESTIÓN FINANCIERA</t>
  </si>
  <si>
    <t>Verificar, a través de los procedimientos de auditoría, el cumplimiento del objetivo del proceso de Gestión Financiera de "Planear, dirigir, ejecutar, registrar y controlar los recursos financieros de acuerdo con la norma y principios legales vigentes, mediante la asignación oportuna y confiable de los mismos a todos los procesos para el logro de la misión institucional"</t>
  </si>
  <si>
    <t>La Auditoría incluye la evaluación y seguimiento de las acciones inherentes a la gestión presupuestal, contable y de tesorería de la vigencia 2023.</t>
  </si>
  <si>
    <t>Firma de Líder de proceso
                                                                                         REMBERTO VIAÑA GONZALEZ 
                                                                                    Director Administrativo y Financiero</t>
  </si>
  <si>
    <t>Enero de 2024</t>
  </si>
  <si>
    <t xml:space="preserve">Revisar la Matriz de riesgos del proceso teniendo en cuenta la guia de administracion del Riesgo  diseño de controles del DAFP version 5,0 y verificar la estructura de cada uno de los riesgos identificados y actualizarlos  </t>
  </si>
  <si>
    <t xml:space="preserve">Gestion TICS </t>
  </si>
  <si>
    <t>Enrique Brieva 
Ingeniero TIC</t>
  </si>
  <si>
    <t xml:space="preserve">Matriz de Riesgo Actualizada </t>
  </si>
  <si>
    <t xml:space="preserve"> Matriz de Riesgos del proceso TICS actualizada en la estructura de los riesgos  teniendo en cuenta los lineamiento de la Guia de Administracion de riesgos version 5,0 del DAFP</t>
  </si>
  <si>
    <t>En el mes de marzo 2025 se actualizará la matriz de riesgos del proceso teniendo en cuenta los lineamientos de la guía de administracion del riesgo versión 5.0.</t>
  </si>
  <si>
    <t>La Guía para la administración del riesgo y el diseño de controles en entidades públicas Versión 5, actualiza y precisa elementos metodológicos para mejorar el ejercicio de identificación, diseño, estructuración y valoración del riesgo y sus controles. Requerida la matriz de riesgos se observan debilidades en la estructura del diseño de los controles al no contar con la totalidad de los criterios establecidos para ellos. Esto pudo obedecer a falta de conocimiento y aplicación de la guía establecida. Como consecuencia se incrementa la posibilidad de materialización de los riesgos del proceso</t>
  </si>
  <si>
    <t xml:space="preserve">Revisar la Matriz de riesgos del proceso teniendo en cuenta la guia de administracion del Riesgo  diseño de controles del DAFP version 5,0 y verificar la estructura de los controles en  cada uno de los riesgos identificados y actualizarlos  </t>
  </si>
  <si>
    <t xml:space="preserve"> Matriz de Riesgos del proceso TICS actualizada en la estructura de los controles  teniendo en cuenta los lineamiento de la Guia de Administracion de riesgos version 5,0 del DAFP</t>
  </si>
  <si>
    <t>Los mapas de riesgos Institucional (código MDEYP-002 Versión 1) y de Corrupción (código MDEYO-012 versión 1), presentan unos controles que pretenden mitigar la posibilidad de ocurrencia. Requeridas las evidencias de los controles realizados no se recibe información y/o no son satisfactorias para considerar el cumplimiento de éstos. Esto pudo obedecer a debilidades en la programación y planeación de las actividades del proceso. Como consecuencia, se incrementa la posibilidad de materialización de los riesgos definidos en la matriz.</t>
  </si>
  <si>
    <t xml:space="preserve">Revisar la Matriz de riesgos del proceso teniendo en cuenta la guia de administracion del Riesgo  diseño de controles del DAFP version 5,0 y verificar la estructura de los controles y su eficacia y eficiencia en la mitigacion de  cada uno de los riesgos identificados y actualizarlos. Tambien contar con la evidencia de la implementacion de los Controles y enviarlos al area solicitante. </t>
  </si>
  <si>
    <t xml:space="preserve"> Matriz de Riesgos del proceso TICS actualizada en la estructura de los controles y sus eficacias para la mitigacion de los riesgos   teniendo en cuenta los lineamiento de la Guia de Administracion de riesgos version 5,0 del DAFP</t>
  </si>
  <si>
    <t>Establece el Decreto 1078 de 2015, en su artículo 2.2.9.1.2.2, que el Ministerio de Tecnologías de la Información y las Comunicaciones expedirá y publicará lineamientos, guías y estándares para facilitar la comprensión, sistematización e implementación integral de la Política de Gobierno Digital, en articulación con el Modelo Integrado de Planeación y Gestión - MIPG. Revisado el documento PETI publicado en la página web de la entidad se pudo evidenciar que este no se desarrolla ni detalla de acuerdo con las guías y modelos propuestos por el MINTIC. Esto pudo obedecer a desconocimiento de la normatividad y/o falta de personal idóneo en el área. Como consecuencia, se dificulta avanzar en temas relacionados con TIC en la entidad, permaneciendo con debilidades en la implementación de requerimientos legales.</t>
  </si>
  <si>
    <t>Se revisa y se actualiza el PETI en cumplimiento de las guias y modelo propuesto por MINTIC,  estableciendo 1078 de 2015 ariculo 2.2.9.1.2.2 .</t>
  </si>
  <si>
    <t>PETI actualizado de acuerdo a guia y modelo propuesto por MINTIC.</t>
  </si>
  <si>
    <t>PETI actualizado de acuerdo a Guia y modelo propuesto por MINTIC.</t>
  </si>
  <si>
    <t>La persona de apoyo al proceso de tics revisara y actualizara el PETI de acuerdo a la guía propuesta por MINTIC en el mes de marzo 2025.</t>
  </si>
  <si>
    <t>Establece el Decreto 415 de 2016, en el artículo 2.2.35.3, que la entidad debe liderar la gestión estratégica con un PETI que esté alineado a la estrategia y modelo integrado de gestión de la entidad. De igual manera, el Documento Maestro del Modelo de Gestión de Proyectos TI - MGPTI.G.GEN.01 – determina que quien haga las veces de líder de Tecnologías y Sistemas de la Información debe dirigir la planeación, ejecución y seguimiento a los proyectos de TI. Verificado el PETI de Distriseguridad, se pudo evidenciar que carece de un componente que analice y alinee la estrategia, objetivos y/o metas institucionales con la estrategia de tecnología de la información. También se pudo evidenciar que el documento HOJA DE RUTA DE ARQUITECTURA EMPRESARIAL 2023, contiene actividades que no se encuentran descritas en la sección de los proyectos priorizados en el PETI. Esto pudo obedecer a desconocimiento de la normatividad y/o falta de personal idóneo en el área. Como consecuencia, se dificulta avanzar en temas relacionados con TIC en la entidad, mostrando debilidades en la implementación de requerimientos legales.</t>
  </si>
  <si>
    <t xml:space="preserve">Se revisa y se actualiza el PETI en cumplimiento del Decreto 415 de 2016 ariculo 2.2.35.3, en cuanto a que se evidencie la alineacion de las estrategias, objetivos y/o metas institucionales con las estrategias y proyectos tecnologicos a desarrollar . El PETI debera contener priorizado en los proyectos  las actividades contempladas en la hoja de ruta de Arquitectura Empresarial 2023. </t>
  </si>
  <si>
    <t>PETI actualizado de acuerdo al decreto 415 de 2016.</t>
  </si>
  <si>
    <t xml:space="preserve">PETI actualizado teniendo en cuenta la alineacion de estrategias, objetivos y metas institucionales con las estrategias tecnologicas a desarrollar en la vigencia 2024 y que contemple  en los proyectos tecnologicos las actividades de la Hoja de arquitectura empresarial vigencia 2023.  </t>
  </si>
  <si>
    <r>
      <t>Se implementar</t>
    </r>
    <r>
      <rPr>
        <sz val="7"/>
        <color theme="1"/>
        <rFont val="Calibri"/>
        <family val="2"/>
        <scheme val="minor"/>
      </rPr>
      <t>á</t>
    </r>
    <r>
      <rPr>
        <sz val="7"/>
        <color theme="1"/>
        <rFont val="Times New Roman"/>
        <family val="1"/>
      </rPr>
      <t xml:space="preserve"> una vez se ejecute las actividades programadas en el PETI las cuales no se ejecutaron en el 2024 y quedaran para ejecutar en el 2025.</t>
    </r>
  </si>
  <si>
    <t>El artículo 3 de la Resolución 500 de 2021 del Ministerio de las Tecnologías y las Comunicaciones establece que los sujetos obligados “…deben adoptar los lineamientos del MSPI, guía de riesgos y gestión de incidentes de seguridad digital que se relacionan en el Anexo 1 de la presente resolución”. Solicitada la información y practicado el diagnóstico con el ingeniero apoyo del proceso se pudo determinar que el modelo de seguridad y privacidad no se encuentra implementado en la entidad. Esto pudo obedecer a desconocimiento de la normatividad y/o falta de personal idóneo en el área. Como consecuencia, se dificulta avanzar en temas relacionados con la seguridad y privacidad de la información, permaneciendo vulnerables ante cualquier amenaza sobre seguridad de la información que se presente en la entidad</t>
  </si>
  <si>
    <t>Elaborar,  Desarrollar e Implementar el Modelo de Seguridad y Privacidad de la informacion - MSPI en la entidad en cumplimiento de la Resolucion 500 del 2021.</t>
  </si>
  <si>
    <t>Modelo de Seguridad y privacidad de la Informacion - MSPI elaborado e implementado en la entidad.</t>
  </si>
  <si>
    <t>Modelo de Seguridad y privacidad de la Informacion - MSPI elaborado e implementado en la entidad en cumplimiento de la Resolucion 500 de 2021.</t>
  </si>
  <si>
    <r>
      <t>Se asignara en esta vigencia los recursos necesarios para la  elaboraci</t>
    </r>
    <r>
      <rPr>
        <sz val="7"/>
        <color theme="1"/>
        <rFont val="Calibri"/>
        <family val="2"/>
        <scheme val="minor"/>
      </rPr>
      <t>ó</t>
    </r>
    <r>
      <rPr>
        <sz val="7"/>
        <color theme="1"/>
        <rFont val="Times New Roman"/>
        <family val="1"/>
      </rPr>
      <t>n  e implementaci</t>
    </r>
    <r>
      <rPr>
        <sz val="7"/>
        <color theme="1"/>
        <rFont val="Calibri"/>
        <family val="2"/>
        <scheme val="minor"/>
      </rPr>
      <t>ó</t>
    </r>
    <r>
      <rPr>
        <sz val="7"/>
        <color theme="1"/>
        <rFont val="Times New Roman"/>
        <family val="1"/>
      </rPr>
      <t>n del modelo MSPI y quedara para ejecutar en el mes de Mayo 2025.</t>
    </r>
  </si>
  <si>
    <t>Establece el Decreto 1083 de 2015 en el numeral 2 del artículo 2.2.35.3. que las entidades del Estado del orden nacional y territorial, los organismos autónomos y de control deberán “Liderar la definición, implementación y mantenimiento de la arquitectura empresarial de la entidad …”. En el mismo sentido el Min TIC expidió la Resolución 1878 de 2023 mediante la cual “adopta la Versión 3 del Marco de Referencia de Arquitectura Empresarial para el Estado Colombiano como el instrumento para implementar el habilitador de arquitectura de la Política de Gobierno Digital. Teniendo en cuenta que el Marco de Referencia Empresarial está conformado por tres componentes se solicitan las evidencias de la estructuración, definición e implementación del Modelo de Arquitectura Empresarial (MAE), el Modelo de Gestión y Gobierno de TI (MGGTI) y el Modelo de Gestión de Proyectos de TI (MGPTI) en la entidad. Sin embargo, se informa por parte del proceso auditado que el Marco de Arquitectura Empresarial no se ha implementado en Distriseguridad. Esto pudo obedecer a desconocimiento de la normatividad y/o falta de personal idóneo en el área. Como consecuencia, se dificulta avanzar en temas relacionados con TIC en la entidad, permaneciendo con debilidades en la implementación de requerimientos legales.</t>
  </si>
  <si>
    <t>Elaborar,  Desarrollar e Implementar el Modelo de Arquitectura Empresarial - MAE, Modelo de Gestion y Gobierno TI - MGGTI, Modelo de Gestion de proyectos de TI - MGPTI, en cumplimiento de la resolucion 1878 de 2023 de MINTIC  y el Decreto 1083 de 2015.</t>
  </si>
  <si>
    <t xml:space="preserve"> Modelo de Arquitectura Empresarial - MAE, Modelo de Gestion y Gobierno TI - MGGTI, Modelo de Gestion de proyectos de TI - MGPTI, elaborados e implementados en la entidad.</t>
  </si>
  <si>
    <t>Modelo de Arquitectura Empresarial - MAE, Modelo de Gestion y Gobierno TI - MGGTI, Modelo de Gestion de proyectos de TI - MGPTI, elaborados e implementados en la entidad en cumplimiento de la resolucion 1878 de 2023 de MINTIC  y el Decreto 1083 de 2015.</t>
  </si>
  <si>
    <r>
      <t>Se asignara en esta vigencia los recursos necesarios para la  elaboraci</t>
    </r>
    <r>
      <rPr>
        <sz val="7"/>
        <color theme="1"/>
        <rFont val="Calibri"/>
        <family val="2"/>
        <scheme val="minor"/>
      </rPr>
      <t>ó</t>
    </r>
    <r>
      <rPr>
        <sz val="7"/>
        <color theme="1"/>
        <rFont val="Times New Roman"/>
        <family val="1"/>
      </rPr>
      <t>n  e implementaci</t>
    </r>
    <r>
      <rPr>
        <sz val="7"/>
        <color theme="1"/>
        <rFont val="Calibri"/>
        <family val="2"/>
        <scheme val="minor"/>
      </rPr>
      <t>ó</t>
    </r>
    <r>
      <rPr>
        <sz val="7"/>
        <color theme="1"/>
        <rFont val="Times New Roman"/>
        <family val="1"/>
      </rPr>
      <t xml:space="preserve">n del modelo MAE, TI- MGGTI, TI </t>
    </r>
    <r>
      <rPr>
        <sz val="7"/>
        <color theme="1"/>
        <rFont val="Calibri"/>
        <family val="2"/>
        <scheme val="minor"/>
      </rPr>
      <t>–</t>
    </r>
    <r>
      <rPr>
        <sz val="7"/>
        <color theme="1"/>
        <rFont val="Times New Roman"/>
        <family val="1"/>
      </rPr>
      <t xml:space="preserve"> MGPTI quedara para ejecutar en el mes de Mayo 2025.</t>
    </r>
  </si>
  <si>
    <t>La GUÍA PARA LA GESTIÓN POR PROCESOS EN EL MARCO DEL MODELO INTEGRADO
DE PLANEACIÓN Y GESTIÓN (MIPG), Versión 1, del Departamento Administrativo de la Función Pública, establece unos lineamientos para la adecuada adopción de los procedimientos. Revisado el documento donde se presentan los procedimientos de la entidad, se puede observar que los registrados con los códigos PGTICS-004 y PGTICS-005 no cumplen a cabalidad con las características definidas por el Departamento Administrativo de la Función Pública, al no presentar un ordenamiento de las tareas necesarias para el cumplimiento de la operación. Esto puede obedecer a desconocimiento de la normatividad y/o falta de personal idóneo en el área. Como consecuencia, se dificulta avanzar en temas relacionados con TIC en la entidad, permaneciendo con debilidades en la implementación de requerimientos legales.</t>
  </si>
  <si>
    <t xml:space="preserve">Revisar los procedimientos con codigo
PGTICS-004 y PGTICS-005 y actualizar en concordancia con el hallazgo encontrado y la guia para la gestion por procesos.  </t>
  </si>
  <si>
    <t xml:space="preserve">procedimientos con codigo
PGTICS-004 y PGTICS-005  actualizados en concordancia con el hallazgo encontrado y la guia para la gestion por procesos.   </t>
  </si>
  <si>
    <t>La persona de apoyo al proceso de tics revisara y actualizara los procedimientos de acuerdo a la guía propuesta por MINTIC en el mes de marzo 2025.</t>
  </si>
  <si>
    <t>Los procedimientos de la entidad presentan en su construcción unos puntos de control, de los cuales se infiere que tienen como propósito garantizar que el procedimiento esté siendo ejecutado correctamente y que el objetivo de éste se alcance. Requeridas las evidencias sobre el cumplimiento de los puntos de control, no se obtiene información ni evidencias. Esto puede obedecer a la inadecuada implementación o definición de los procedimientos o falta de control para ejecutar los procedimientos del proceso. Como consecuencia, se pueden materializar riegos que dificulten el cumplimiento del objetivo del proceso de Gestión TIC.</t>
  </si>
  <si>
    <t xml:space="preserve">Revisar los procedimientos  del proceso  y actualizar en cuanto ha la construccion de los puntos de control que sean los indicados para garantizar el procedimiento, el objetivo y alcance del mismo.  </t>
  </si>
  <si>
    <t xml:space="preserve">procedimientos  actualizados en en cuanto ha la construccion de los puntos de control que sean los indicados para garantizar el procedimiento, el objetivo y alcance del mismo.  </t>
  </si>
  <si>
    <r>
      <t>Se revisar</t>
    </r>
    <r>
      <rPr>
        <sz val="7"/>
        <color theme="1"/>
        <rFont val="Calibri"/>
        <family val="2"/>
        <scheme val="minor"/>
      </rPr>
      <t>á</t>
    </r>
    <r>
      <rPr>
        <sz val="7"/>
        <color theme="1"/>
        <rFont val="Times New Roman"/>
        <family val="1"/>
      </rPr>
      <t xml:space="preserve"> el procedimiento en general de acuerdo a los requisitos exigidos por ley y teniendo en cuenta los formatos necesarios que evidencien el buen desarrollo del proceso en el mes de Abril 2025.</t>
    </r>
  </si>
  <si>
    <t>El Ministerio de Tecnologías de la Información y las Comunicaciones a través de la Resolución No. 2710 de 2017 generó los lineamientos para la adopción del protocolo IPv6. Mediante la Resolución 1126 de 2021 estableció como plazo máximo para la transición de IPv4 a IPv6 el 31 de diciembre de 2022. Requerida la información al proceso auditado se informó que la entidad no ha realizado ninguna acción encaminada a la adopción del protocolo IPv6. Esto pudo obedecer a desconocimiento de la normatividad. Como consecuencia, se dificulta avanzar en temas relacionados con TIC en la entidad, permaneciendo con debilidades en la implementación de requerimientos legales</t>
  </si>
  <si>
    <t xml:space="preserve">Adoptar a traves de acto administrativo  e implementar el protocolo IPV6 en la entidad en cumplimiento de la Resolucion 2710 de 2017. </t>
  </si>
  <si>
    <t xml:space="preserve">Protoco IPV6 adoptado e implemtado por la entidad en cumplimiento de la resolucion 2710 de 2017. </t>
  </si>
  <si>
    <t xml:space="preserve">Protoco IPV6 adoptado e implemtado por la entidad. </t>
  </si>
  <si>
    <t>La Ley 1712 de 2014, por medio de la cual se crea la Ley de Transparencia y del Derecho de Acceso a la Información Pública Nacional establece la información que se debe publicar por las entidades en sus páginas web. Revisada la página web de la entidad se encuentra que esta, aunque contiene los módulos para cargar la información, carece de ella y en algunos casos es incompleta y/o desactualizada. Esto puede generarse por falta de supervisión sobre el contratista encargado de la página web de la entidad. Como consecuencia, se acrecientan debilidades en la implementación de requerimientos legales.</t>
  </si>
  <si>
    <t>Se contratara un Ingenriero en el mes de Enero 2024 para que la pagina web permanezca actualizada en la informacion publicada.</t>
  </si>
  <si>
    <t xml:space="preserve">contratacion de ingeniero 
pagina Web actualizada en la informacion </t>
  </si>
  <si>
    <r>
      <t>En el 2025 se implementar</t>
    </r>
    <r>
      <rPr>
        <sz val="7"/>
        <color theme="1"/>
        <rFont val="Calibri"/>
        <family val="2"/>
        <scheme val="minor"/>
      </rPr>
      <t>á</t>
    </r>
    <r>
      <rPr>
        <sz val="7"/>
        <color theme="1"/>
        <rFont val="Times New Roman"/>
        <family val="1"/>
      </rPr>
      <t>n los correctivos necesarios para que una persona sea la encargada de la pagina web su funcionabilidad y actualizaci</t>
    </r>
    <r>
      <rPr>
        <sz val="7"/>
        <color theme="1"/>
        <rFont val="Calibri"/>
        <family val="2"/>
        <scheme val="minor"/>
      </rPr>
      <t>ó</t>
    </r>
    <r>
      <rPr>
        <sz val="7"/>
        <color theme="1"/>
        <rFont val="Times New Roman"/>
        <family val="1"/>
      </rPr>
      <t>n de esta.</t>
    </r>
  </si>
  <si>
    <t>El Ministerio de Tecnologías de la Información y las Comunicaciones presenta el documento MANUAL DE GOBIERNO DIGITAL Implementación de la Política de Gobierno Digital Decreto 1008 de 2018 (Compilado en el Decreto 1078 de 2015, capítulo 1, título 9, parte 2, libro 2). Señalando aspectos como la planeación de los habilitadores de la política e inicio de la ejecución de la política. Revisado el documento denominado POLÍTICA INSTITUCIONAL DE GOBIERNO DIGITAL, Código: PIDEYP - 001 Versión: 1.0 Fecha: 18/11/2021, se puede evidenciar la falta de cumplimiento y/o seguimiento de la política, debido que de 27 estrategias definidas solo se ha dado cumplimiento a 3 de ellas. Esto puede generarse por falta de liderazgo en el proceso de Gestión TIC. Como consecuencia, se presentan debilidades en la implementación de requerimientos legales.</t>
  </si>
  <si>
    <t>Revisara la Politica de Gobierno Digital  Código: PIDEYP - 001 Versión: 1.0 Fecha: 18/11/2021 en cuanto a las estrategias establecidas y se actualizaran en cantidad y fechas de cumplimiento en concordancia al hallazgo identificado.</t>
  </si>
  <si>
    <t xml:space="preserve">politica de Gobierno Digital Actualizada </t>
  </si>
  <si>
    <t xml:space="preserve">cumplimiento de estrategias contempladas en la politica de Gobierno Digital </t>
  </si>
  <si>
    <t>Se evidencio el cronograma 2024 y se le hizo seguimiento mediante indicadores de gestion trimestralmente.</t>
  </si>
  <si>
    <t>Priorizar el cumplimiento de la acción de mejoramiento planteada. replantear el responsable y la fecha de terminanción: no mayor a 6 meses. Fortalecer los controles de seguimiento que garanticen el cumplimiento de la acción propuesta.</t>
  </si>
  <si>
    <t>Establece el Procedimiento código PDEYP-006 “Control de Registros y Documentos”, que el líder del proceso debe: elaborar el formato del registro (documento), solicitar al proceso de Direccionamiento Estratégico y Planeación la asignación del código, diligencia el formato de solicitud de elaboración, actualización o anulación de documentos y envía a planeación el formato de solicitud diligenciado y el documento para su archivo, para que el responsable de la administración del SIG realice control de los registros y/o documentos por medio del listado maestro de registros y listado maestro de documentos. En desarrollo de las actividades de auditoría se recibe copia de la POLÍTICA DE SEGURIDAD DIGITAL Código: PIDEYP - 001 Versión: 1.0 Fecha: 18/11/2021 y de la POLÍTICA INSTITUCIONAL DE GOBIERNO DIGITAL,
Código: PIDEYP - 001 Versión: 1.0 Fecha: 18/11/2021, de lo que se pudo evidenciar que las dos políticas presentan el mismo código, versión y fecha. Esto puede generarse por fallas en la ejecución del procedimiento Control de Registros y Documentos en el Proceso de Direccionamiento Estratégico y Planeación. Como consecuencia, se presenta duplicidad de códigos en los documentos del SIG.</t>
  </si>
  <si>
    <t xml:space="preserve">Se revisara los codigos de las politicas institucionales y se actualizaran de acuerdo al proceso que pertenecen. </t>
  </si>
  <si>
    <t>politicas institucionales actualizadas de acuerdo a los codigos de los procesos a los cuales pertenecen.</t>
  </si>
  <si>
    <t>La persona de apoyo al proceso de tics revisara y actualizara las políticas de los procesos y sus códigos en el mes de marzo 2025.</t>
  </si>
  <si>
    <t>Se presenta, por parte del proceso auditado, el documento denominado POLÍTICA INSTITUCIONAL DE SEGURIDAD DIGITAL, Código: PIDEYP – 001, Versión: 1.0, Fecha:
18/11/2021, el cual establece una política y unas estrategias a implementar. Realizada la verificación de estos aspectos (política y estrategias) se establece que no se cumple con ninguno de ellos. Esto puede ocurrir por falta de liderazgo y control por parte del responsable del proceso y/o falta de personal idóneo en el área. Como consecuencia, se está generando la ralentización en el avance de temas estratégicos TIC.</t>
  </si>
  <si>
    <t>Revisara la Politica de Seguridad Digital  Código: PIDEYP – 001, Versión: 1.0, Fecha:
18/11/2021 en cuanto a las estrategias establecidas y se actualizaran en cantidad y fechas de cumplimiento en concordancia al hallazgo identificado.</t>
  </si>
  <si>
    <t xml:space="preserve">politica de Seguridad Digital Actualizada </t>
  </si>
  <si>
    <t xml:space="preserve">cumplimiento de estrategias contempladas en la politica de Seguridad Digital </t>
  </si>
  <si>
    <t>La persona de apoyo al proceso de tics revisara y actualizara las política en el mes de marzo 2025.</t>
  </si>
  <si>
    <t xml:space="preserve">El Ministerio de Tecnologías de la Información y las Comunicaciones presenta la Guía de Gestión de Riesgos – Seguridad y Privacidad, Guía No. 7, en la que se establece que se debe diseñar un plan de tratamiento de riesgos incluyendo los de Seguridad de la información, en el cual se defina qué tratamiento se dará a los riesgos, qué acciones se implementarán, quienes serán los responsables de ésta implementación, además, que el plan debe plantear claramente cada acción, etapa y procedimientos que se ejecutarán para poder ser monitoreado. Requerido el PLAN DE TRATAMIENTO DE RIESGOS DE SEGURIDAD Y PRIVACIDAD DE LA INFORMACION de la entidad, el proceso Gestión TIC presenta el documento con ese nombre, Código: MGTICS – 002 Versión: 1.0 Fecha: 18/11/2021, en él que se pudo evidenciar que no se cumple con los parámetros y lineamientos establecidos en la Guía de Gestión de Riesgos – Seguridad y Privacidad. Guía No. 7, al no contemplar estrategias encaminadas a la adopción del Modelo de Seguridad y Privacidad de la Información, a la elaboración de una Matriz de Inventario y Clasificación de Activos de Información, al levantamiento de la Infraestructura Tecnológica Crítica, al tratamiento y monitoreo de riesgos de Seguridad de la información. Esto puede ocurrir por falta de idoneidad por parte del responsable del proceso y/o falta de personal idóneo en el área. Comoconsecuencia, no se gestionan los riesgos de Seguridad de la información de acuerdo con los lineamientos establecidos por las autoridades lo que podría generar alteración, mal uso y pérdida de la información.
</t>
  </si>
  <si>
    <t xml:space="preserve">Se revisa y se actualiza el  PLAN DE TRATAMIENTO DE RIESGOS DE SEGURIDAD Y PRIVACIDAD DE LA INFORMACION de la entidad en cumplimiento a la guia de Gestion de Riesgos Seguridad y Privacidad No. 7  </t>
  </si>
  <si>
    <t xml:space="preserve">PLAN DE TRATAMIENTO DE RIESGOS DE SEGURIDAD Y PRIVACIDAD DE LA INFORMACION actualizado de acuerdo a guia de Gestion de Riesgos Seguridad y Privacidad No. 7 </t>
  </si>
  <si>
    <t>La persona de apoyo al proceso de tics revisara y actualizara el plan de tratamiento de riesgos de seguridad y privacidad de la información de acuerdo con la guía propuesta por MINTIC en el mes de marzo 2025.</t>
  </si>
  <si>
    <t>Dirección Operativa</t>
  </si>
  <si>
    <t>Auditoría al proceso Gestión TIC</t>
  </si>
  <si>
    <t>DIRECCIÓN OPERATIVA</t>
  </si>
  <si>
    <t>PROCESO GESTIÓN TIC</t>
  </si>
  <si>
    <t>Verificar, a través de los procedimientos de auditoría, el cumplimiento del objetivo del proceso de Gestión TIC de "Proporcionar lineamientos y servicios tecnológicos en materia de gestión de la información, mediante la administración de la infraestructura tecnológica, los sistemas de información y las comunicaciones en forma oportuna, eficiente y transparente que permita la interoperabilidad, el gobierno abierto, el fortalecimiento, integración e implementación de la innovación en tecnologías de información, para garantizar la disponibilidad, integridad y confidencialidad de la misma en la realización de las actividades y cumplimiento de los objetivos estratégicos de Distriseguridad, en la toma de decisiones y el desarrollo institucional".</t>
  </si>
  <si>
    <t xml:space="preserve">El periodo de evaluación comprende desde el 1 de enero al 28 de marzo de 2023 teniendo en cuenta lo establecido en:
	Plan Estratégico de Tecnologías de la Información y las Comunicaciones             	Plan de Tratamiento de Riesgos de Seguridad y Privacidad de la Información
	Plan de Seguridad y Privacidad de la Información                                                       	Procedimientos del Proceso de Gestión TIC
	Seguimiento a los Indicadores y Riesgos del proceso.
</t>
  </si>
  <si>
    <t>Octubre de 2023</t>
  </si>
  <si>
    <t>Revisar, actualizar y definir los riesgos, causas y controles. De acuerdo a la guia de riesgos version 6.</t>
  </si>
  <si>
    <t>OFICINA JURIDICA</t>
  </si>
  <si>
    <t>EDGARD MARTINEZ</t>
  </si>
  <si>
    <t>Riesgos del proceso de ATC actualizados.</t>
  </si>
  <si>
    <t>Revisar y diseñar los controles del proceso de acuerdo con la guia version 6.</t>
  </si>
  <si>
    <t>Diseño de los controles del proceso ATC de acuerdo a los criterios de la guia.</t>
  </si>
  <si>
    <t xml:space="preserve">Ejecutar y documentar la aplicación de los controles </t>
  </si>
  <si>
    <t>Ejecucion, documentacion y reporte de los riesgos.</t>
  </si>
  <si>
    <t>Atención al ciudadano</t>
  </si>
  <si>
    <t>Auditoría especial PQRSDF</t>
  </si>
  <si>
    <t>PLAN DE MEJORAMIENTO</t>
  </si>
  <si>
    <t>ATENCIÓN AL CIUDADANO</t>
  </si>
  <si>
    <t>PUE Juridico</t>
  </si>
  <si>
    <t>ESPECIAL PQRSD</t>
  </si>
  <si>
    <t>Verificar, a través de los procedimientos de auditoría, el cumplimiento de los protocolos definidos por los procesos de atención al ciudadano y gestión documental para el trámite de las PQRSD en la entidad.</t>
  </si>
  <si>
    <t>La auditoría se llevará a cabo teniendo en cuenta la trazabilidad documental generada por los procesos de Atención al Ciudadano y Gestión Documental, en lo concerniente a las PQRSD, en el periodo comprendido entre el primero de enero y el 25 de julio de 2023.</t>
  </si>
  <si>
    <t>Firma de Líder de proceso
                                                                                       EDGAR MARTINEZ COGOLLO
                                                                                                     PUE Juridico</t>
  </si>
  <si>
    <t>Abril de 2024</t>
  </si>
  <si>
    <t>Se observó que las órdenes de compra relacionadas en la tabla anterior en su publicación carecen de los estudios, documentos previos y soportes de ejecución de la misma, inobservando los artículos 25 y 26 de la Ley 80 de 1993 y el “Manual para la operación secundaria de los instrumentos de agregación de demanda”, posiblemente por la falta de controles que garanticen el cumplimiento de las disposiciones legales en la adquisición de bienes y servicios a través de la Tienda Virtual del Estado Colombiano, generando incertidumbre en la relación costo beneficio para el logro de las metas y la satisfacción del interés general.</t>
  </si>
  <si>
    <r>
      <rPr>
        <b/>
        <sz val="11"/>
        <color theme="1"/>
        <rFont val="Arial Narrow"/>
        <family val="2"/>
      </rPr>
      <t>EMISION DE DIRECTIVA</t>
    </r>
    <r>
      <rPr>
        <sz val="11"/>
        <color theme="1"/>
        <rFont val="Arial Narrow"/>
        <family val="2"/>
      </rPr>
      <t xml:space="preserve">
Se emitirà una directiva desde el area juridica con el procedimiento para hacer publica las ordenes de compra, a traves de este  cada supervisor una vez se viabilice la orden de compra,  debera adelantar  a traves de este  link https://www.colombiacompra.gov.co/solicitud-publicacion-documentos-adicionales,  dispuesto por la Tienda Virtual del Estado Colombiano el procedimiento para solicitar la publicacion de documentos adicionales, de esta forma los mismo no solo seran publicos a la entidad y los interesados y/o postulantes del proceso, sino que podran ser consultados y descargados por la ciudadania en general y/o autoridades a saber.</t>
    </r>
  </si>
  <si>
    <t>JURIDICA</t>
  </si>
  <si>
    <t>Directiva del procedimiento para hacer publica las ordenes de compra en TVEC socializada</t>
  </si>
  <si>
    <t>Socializar Directiva del procedimiento para hacer publica las ordenes de compra en TVEC</t>
  </si>
  <si>
    <t xml:space="preserve">El procedimiento para hacer publicas las ordenes de compra se encuentran contenidos en el manual de contratación version 11, el cual fue remitido para observaciones el dia 27 de nero de 2025, se encuentra pendiente de su aprobación por acto administrativo. </t>
  </si>
  <si>
    <t>Verificar mensualmente la publicación de la documentación precontractual y de la ejecución de las ordenes de compra emitidas</t>
  </si>
  <si>
    <t>DIRECCIÓN GENERAL</t>
  </si>
  <si>
    <t>DIRECTOR GENERAL</t>
  </si>
  <si>
    <t># de OC con documentación previa y de ejecución publicada / # OC emitidas</t>
  </si>
  <si>
    <t>100% de las OC publicadas en la TVEC con cumplimiento de los requisitos</t>
  </si>
  <si>
    <t xml:space="preserve">En los contratos de ordenes de prestación de servicios de apoyo a la gestión relacionados en la tabla inmediatamente anterior, se observó que el documento que soporta la ejecución contractual, no es suficiente para determinar el cumplimiento del objeto y obligaciones de estos, en razón a que se aporta únicamente oficio de cumplimiento de actividades, suscrito por la Policía Metropolitana de Cartagena, el cual por sí solo  no demuestran las condiciones de modo, tiempo y lugar de la actividad desarrollada, además no corresponde con los productos entregables definidos en la cláusula segunda “obligaciones especificas del contrato”, contradiciendo el principio de responsabilidad y transparencia consagrados en los artículos 23 y 26 de la Ley 80 de 1993, 83 y 84 de la Ley 1474 de 2011, por debilidades en la supervisión, afectando el control sobre la ejecución contractual y la oportuna adopción de decisiones para garantizar su cumplimiento. </t>
  </si>
  <si>
    <t xml:space="preserve">Definir con el CAD las documentos e informen que acrediten el cumplimiento de las actividades de los operadores de la linea 123.
</t>
  </si>
  <si>
    <t>DIRECCIÓN GENERAL / DIRECCIÒN OPERATIVA / OFICINA JURIDICA</t>
  </si>
  <si>
    <t>DIRECTOR GENERAL / DIRECTOR OPERATIVO / PUE JURIDICO</t>
  </si>
  <si>
    <t>ACTA REUNIÓN PARA DEFINICIÓN DE DOCUMENTOS E INFORMES</t>
  </si>
  <si>
    <t>ACTA REUNIÓN PARA DEFINICIÓN DE DOCUMENTOS E INFORMES SUSCRITA</t>
  </si>
  <si>
    <t>En el manual de Contratación version 11 contiene un capitulod e supervision, no obatente e convoco, para el dia 18 de febrero de 2025, una accion de formacion con relacion al tema, mediante memorando N°140.</t>
  </si>
  <si>
    <t>Verificar que los contratistas soporten los informes mensuales con las evidencias definidas en los estudios previos y la minuta contractual</t>
  </si>
  <si>
    <t>SUPERVISOR DEL CONTRATO</t>
  </si>
  <si>
    <t># informes de actividades operadores linea 123 que cumplen con requisitos definidos / Total operadores linea 123</t>
  </si>
  <si>
    <t xml:space="preserve">Se evidenció de forma reiterativa en los informes de actividades de los contratistas relacionados en la tabla #2 el no cumplimento de la obligación correspondiente a “Registrar en la herramienta tecnológica SECAD PLUS la información hacia los distintos radios operadores o entidades de apoyo (Armada Nacional, CRUED, Transito Distrital, etc.)” argumentado en que el reporte no es posible realizarse, toda vez, que las organizaciones no cuentan con la plataforma, situación que denota debilidades en la planeación del contrato, en razón a que posiblemente en los estudios previos no se analizó tal condición, contradiciendo el numeral 2 del artículo 2.2.1.1.2.1.1 del Decreto 1082 de 2015, lo cual puede conllevar a que no se cumplan las necesidades que pretende satisfacer la entidad con el proceso de contratación.  </t>
  </si>
  <si>
    <t xml:space="preserve">En las cuentas de cobro de los contratos que se relacionan a continuación, se evidenció acreditado los aportes al sistema de seguridad social con el mismo comprobante de pago en dos periodos consecutivos, vulnerando el principio de responsabilidad en los artículos 23 y 26 de la Ley 80 de 1993, 83 y 84 de la Ley 1474 de 2011, por falta de controles en el ejercicio de supervisión, conllevando al incumplimiento de dicha obligación y posibles responsabilidades disciplinarias. </t>
  </si>
  <si>
    <t>Proyectar una circular desde la oficina juridica requiriendo a los supervisores, en el ejercicio de la labor de vigilancia contractual el deber de verificar en las plataformas dispuestas por los operadores de pago que la planilla aportada, corresponda al mes o periodo facturado .</t>
  </si>
  <si>
    <t>AREA JURIDICA</t>
  </si>
  <si>
    <t>PUE JURIDICO</t>
  </si>
  <si>
    <t>Circular socializada</t>
  </si>
  <si>
    <t>Se adjunta circular N°131 de fecha 12 de febrero de 2025</t>
  </si>
  <si>
    <t>Verificar que los contratistas operadores de la linea 123 soporten los informes mensuales con la seguridad social correspondiente al periodo cobrado</t>
  </si>
  <si>
    <t># informes de actividades operadores linea 123 que cumplen con seguridad social correspondiente / Total operadores linea 123</t>
  </si>
  <si>
    <t xml:space="preserve">En los contratos que se describen a continuación se evidenció inconsistencia en el reporte de periodo de la seguridad social relacionado en el formato de supervisión de contratos y autorización de pagos F-SCAP y el soporte del pago adjunto, toda vez que en el primer documento se hace referencia a un periodo y en la en la planilla señala otro,  incumpliendo lo consagrada en los artículos 23 y 26 de la Ley 80 de 1993, 83 y 84 de la Ley 1474 de 2011, por debilidades en la en el ejercicio de la supervisión y gestión documental, afectando la vigilancia sobre la ejecución contractual y la oportuna adopción de decisiones para garantizar el efectivo y eficaz cumplimiento. </t>
  </si>
  <si>
    <t xml:space="preserve">En la relación de contratos aportados mediante memorando 1867 del 05 de diciembre, se observaron los contratos CD-084-2023, CD-091-2023 y CD-094-2023, de los que cuales en dicha relación se informó que fueron terminados de forma anticipada; no obstante, revisado el expediente en la plataforma SECOP II, se reporta que los contratos aún se encuentran ejecución, sin encontrarse publicada documentación alguna que de fe y justificación de la terminación anticipada y liquidación contractual contradiciendo el principio de responsabilidad y transparencia consagrados en los artículos 23 y 26 de la Ley 80 de 1993, 83 y 84 de la Ley 1474 de 2011, dado posiblemente por falencia en la gestión de riesgos asociados con la etapa contractual, lo que puede dificultar el cumplimiento de la finalidad de los contratos y eficiencia de los recurso. </t>
  </si>
  <si>
    <t>Proyectar una circular desde la oficina juridica con directrices para liquidación bilateral anticipada de contratos  a los supervisores, en el ejercicio de la labor de vigilancia contractual.</t>
  </si>
  <si>
    <t>SUPERVISOR// OFICINA JURIDICA</t>
  </si>
  <si>
    <t>Verificar estado de ejecución de los contratos CD-084-2023, CD-091-2023 y CD-094-2023, proceder con la proyección del acta de liquidación bilateral y cierre del espediente contractual</t>
  </si>
  <si>
    <t># contratos liquidados / Total de contratos por liquidar</t>
  </si>
  <si>
    <t xml:space="preserve">En los expedientes contractuales relacionados en la tabla #3 no se evidenció documento que acredite la comunicación de designación o nombramiento de  los supervisores, incumpliendo el literal A.1 del numeral II de la Guía G-EFSICE-02 “para el ejercicio de las funciones de supervisión e interventoría de los contratos suscritos por las Entidades Estatales”  y el numeral 4.3 del Manual de contratación y supervisión de Distriseguridad, posiblemente por falta de controles por el líder del proceso, lo cual puede conllevar al incumplimiento del objeto contractual por ausencia de vigilancia del mismo. </t>
  </si>
  <si>
    <t>Describir en el manual de contratación de la entidad los mecanismos para designar los supervisores de los contratos.</t>
  </si>
  <si>
    <t>OfiCINA JURIDICA</t>
  </si>
  <si>
    <t>Manual de contratación actualizado</t>
  </si>
  <si>
    <t xml:space="preserve">Actualización de los mecanismos para designar a los supervisores de contratos en el manual de contratación de la entidad.
</t>
  </si>
  <si>
    <t>Designar a los supervisores de los contratos de acuerdo con los mecanismos descritos en el manual de contratación de la entidad.</t>
  </si>
  <si>
    <t>DIRECCION GENERAL</t>
  </si>
  <si>
    <t># de soportes de designación de supervisores  de contratos / Total de contratos celebrados</t>
  </si>
  <si>
    <t xml:space="preserve">En la relación de contratos suministrados mediante memorando 1867 del 05 de diciembre, se observó el contrato CD-052-2023, con objeto contractual “Arriendo de un bien inmueble tipo oficina de mínimo 217 m2 que se destinara para el funcionamiento y operación de Distriseguridad” , sin embargo, se evidenció que el expediente contractual se encuentra restringido al público, incumpliéndose con lo estipulado en los artículos 3 de la Ley 1150 de 2007, el 2.2.1.1.1.7.1. del Decreto 1082 de 2015 y 10 de la Ley de 1712 de 2014 debe ser pública, visible y accesible, probablemente por posible falta de controles en la gestión contractual, lo cual podría afectar la imagen institucional y reputacional de la entidad. </t>
  </si>
  <si>
    <t>Se revisaran y modificaran los flujos de aprobación con el fin de verificar que los contratos sean publicos</t>
  </si>
  <si>
    <t>PUEJ JURIDICO</t>
  </si>
  <si>
    <t>Flujo de aprobación  modificado</t>
  </si>
  <si>
    <t>Ajustar el flujo de aprobación  de los procesos de contratación plataforma Secop II</t>
  </si>
  <si>
    <t>Realizar una capacitacion donde se sensibilice con relacion a la publicacion de las modalidades de Contratacion directa y directa (con Ofertas)</t>
  </si>
  <si>
    <t>PUE JURIDICO / ASESORES EXTERNOS ADSCRITOS</t>
  </si>
  <si>
    <t>Registro de Asistencia a capacitación</t>
  </si>
  <si>
    <t xml:space="preserve">Capacitar al personal que interviene en la planeación de los procesos contractuales en la creación de los mismos </t>
  </si>
  <si>
    <t>El supervisor del contrato, mediante memorando 021 del 12 de enero de 2024, dio respuesta informando que “Desde el año 2020 cuando me delegan las supervisiones de los contratos de arriendo de las subestaciones de policía, en especial la del Bien Inmueble del corregimiento de Bocachica según contrato CD-049-2023, se le informo a la Dirección General del estado de los bienes inmuebles arrendados para tal fin, mediante memorando y visitas de supervisión, además se inició procesos de mantenimiento para el arreglo no solo de la estación de Bocachica, sino también de las demás estaciones a cargo de distriseguridad, que hasta el momento no se han realizado.”</t>
  </si>
  <si>
    <t>Enviar a la Dirección General de la entidad por parte del supervisor del contrato un informe sobre el estado actual del inmueble arrendado para la subestación de policia del corregimiento de Bocachica señalando las mejoras locativas y necesarias, asi mismo indicar cuales corren por cuenta del arrendador y cuales por cuenta del arrendatario(Distriseguridad).</t>
  </si>
  <si>
    <t>DIRECCION OPERATIVA/ COMUNIDADES</t>
  </si>
  <si>
    <t>SUPERVISOR</t>
  </si>
  <si>
    <t>Informe sobre el estado actual del inmueble arrendado para la subestación de policia del corregimiento de Bocachica enviado a la Dirección General de Distriseguridad</t>
  </si>
  <si>
    <t>Informar a la Dirección General sobre la controvercia contractual generada en el marco del arrendamiento del inmueble para el funcionamiento de la subestación de policia del corregimiento de Bocachica.</t>
  </si>
  <si>
    <t>Realizar mesa de trabajo  con la Direccion General con el fin que se asignen los recursos para incluir en el Plan Anual de adquisiciones 2024 las mejoras locativas y necesarias a cargo de la entidad para la subestación de policia del corregimiento de Bocachica.</t>
  </si>
  <si>
    <t>PAA 2024 que incluya la actividad de mejoras locativas y necesarias a cargo de la entidad para la subestación de policia del corregimiento de Bocachica.</t>
  </si>
  <si>
    <t xml:space="preserve">Incluir en el PAA 2024  la actividad de mejoras locativas y necesarias a cargo de la entidad para la subestación de policia del corregimiento de Bocachica </t>
  </si>
  <si>
    <t xml:space="preserve">En el expediente electrónico del contrato CD-054-2023 no reposa acta de inicio donde se indique las condiciones de inventario y estado del inmueble, incumpliendo con la cláusula decima cuarta del anexo de condiciones contractuales y 83 de la Ley 1474 de 2015, por falencias en la ejecución de controles en la etapa contractual, conlleva a la materialización de posibles riesgos en el incumplimiento de los objetivos y obligaciones pactadas. </t>
  </si>
  <si>
    <t>Publicar en el expediente electrónico del contrato CD-054-2023 el acta de inicio donde se indique las condiciones de inventario y estado del inmueble.</t>
  </si>
  <si>
    <t>AREA DE ARCHIVO</t>
  </si>
  <si>
    <t>Acta de inicio contrato CD-054-2023 publicada en el expediente electronico de SECOP II</t>
  </si>
  <si>
    <t>Publicar acta de inicio contrato CD-054-2023 en el expediente electronico de SECOP II</t>
  </si>
  <si>
    <t>Capacitar al personal de planta y apoyos en las responsabilidades de la supervisión e interventoria contenidas en el manual de contratación de la entidad y normas que lo regulan</t>
  </si>
  <si>
    <t>PUE JURIDICO / ASESOR EXTERNO</t>
  </si>
  <si>
    <t>Capacitar a funcionarios en las responsabilidades de la supervisión e interventoria contenidas en el manual de contratación de la entidad y normas que lo regulan</t>
  </si>
  <si>
    <t>En los contratos CD-054-2023, CDO-002-2023, PMC-004-2023, PMC-003-2023, PMC-005-2023, PMC-006-2023, DSPSA-SIE-002-2023, no se evidenciaron informes de supervisión, a través del cual se revele el seguimiento técnico, administrativo, jurídico y financiero. Lo anterior, contradiciendo lo señalado en el principio de responsabilidad consagrado en el numeral 1 del artículo 26 de la Ley 80 de 1993, 83 y 84 de la Ley 1474 y el punto IV de la guía G-EFSICE-02 expedida por Colombia Compra Eficiente, posiblemente por debilidades en la ejecución de controles asociados con la etapa contractual, generando incertidumbre en el cumplimiento de las obligaciones contractuales e impidiendo la toma de decisiones oportunas para corregir desviaciones.</t>
  </si>
  <si>
    <t>Publicar en los expedientes electrónicos de los contratos CD-054-2023, CDO-002-2023, PMC-004-2023, PMC-003-2023, PMC-005-2023, PMC-006-2023, DSPSA-SIE-002-2023, los correspondientes informes de supervisión, a través del cual se revele el seguimiento técnico, administrativo, jurídico y financiero.</t>
  </si>
  <si>
    <t>Informes de supervision de los contratos D-054-2023, CDO-002-2023, PMC-004-2023, PMC-003-2023, PMC-005-2023, PMC-006-2023, DSPSA-SIE-002-2023 publicados en el expediente electronico de SECOP II</t>
  </si>
  <si>
    <t>Publicar Informes de supervision de los contratos D-054-2023, CDO-002-2023, PMC-004-2023, PMC-003-2023, PMC-005-2023, PMC-006-2023, DSPSA-SIE-002-2023 en el expediente electronico de SECOP II</t>
  </si>
  <si>
    <t>Se observó que las órdenes de compra carecen de los estudios, documentos previos y soportes de ejecución de la misma, inobservando los artículos 25 y 26 de la Ley 80 de 1993 y el “Manual para la operación secundaria de los instrumentos de agregación de demanda”, posiblemente por la falta de controles que garanticen el cumplimiento de las disposiciones legales en la adquisición de bienes y servicios a través de la Tienda Virtual del Estado Colombiano, generando incertidumbre en la relación costo beneficio para el logro de las metas y la satisfacción del interés general.</t>
  </si>
  <si>
    <t xml:space="preserve">Definir lineamientos con el objetivo de que se publiquen los documentos previos y de ejecucion de las ordenes de compra. </t>
  </si>
  <si>
    <t>PUE JURIDICO/ ASESORES EXTERNOS</t>
  </si>
  <si>
    <t xml:space="preserve">Se evidenció que cincuenta y tres (53) de los cincuenta y cuatro (54) contratos relacionados en la tabla #4 bajos las modalidades de contratación directa, mínima cuantía y selección abreviada no se encuentran liquidados, presentando una extemporaneidad de un intervalo de tiempo entre cuatro (4) meses y tres (3) años posterior al vencimiento del plazo inicialmente acordado en los documentos contractuales, incumpliendo con lo establecido en los artículos 60 de la Ley 80 de 1993 y 11 de la Ley 1150 de 2011, situación ocasionada por posibles debilidades en la supervisión, lo que puede generar futuras controversias. </t>
  </si>
  <si>
    <t xml:space="preserve">Liquidar los contratos relacionados en la tabla N°4 del informe de auditoria </t>
  </si>
  <si>
    <t>AREA RESPONSABLE DE LA LIQUIDACIÒN</t>
  </si>
  <si>
    <t xml:space="preserve"> SUPERVISORES//</t>
  </si>
  <si>
    <t># de contratos relacionados en la tabla N°4 liquidados  / Total de Contratos por liquidar</t>
  </si>
  <si>
    <t>Liquidación de los contratos de la tabla N° 4 al 100%</t>
  </si>
  <si>
    <t xml:space="preserve">Capacitar al personal de planta y apoyos en las responsabilidades de la supervisión e interventoria contenidas en el manual de contratación de la entidad y normas que lo regulan, reslatando las etapas contractuales de los procesos. </t>
  </si>
  <si>
    <t xml:space="preserve">PUE JURIDICO/ ASESORES EXTERNOS </t>
  </si>
  <si>
    <t xml:space="preserve">En los contratos suscritos en las vigencias 2020, 2021 y 2022, en los cuales finalizó el termino de ejecución y cumplimiento de las obligaciones poscontractual (en los casos que aplique), se observó en la plataforma SECOP I y II que no se ha efectuado el cierre del expediente contractual, inobservando lo señalado en el artículo 2.2.1.1.2.4.3. del Decreto 1082 de 2015, circular externa No. 002 de 2023 y el punto V de la guía para la liquidación de los Procesos de Contratación, expedidas por Colombia Compra Eficiente. Lo anterior, dado posiblemente por la ausencia de controles asociados con la etapa poscontractual, el cual puede generar incertidumbre de la culminación de las actividades contractuales e inadecuad gestión y organización administración. </t>
  </si>
  <si>
    <t xml:space="preserve">Socializar a los supervisores de contratos lo dispuesto en el Manual de Contratacion y Supervision version 10, con relación a el tramite de cierre del expediente contractual en la plataforma SECOP II. </t>
  </si>
  <si>
    <t xml:space="preserve">Socializacion del manual de funciones y supervision version 10  con relación a el tramite de cierre del expediente contractual en la plataforma SECOP II. </t>
  </si>
  <si>
    <t>Socializacion del manual de contratacion  y supervision version 10.</t>
  </si>
  <si>
    <t xml:space="preserve">Verificar semestralmente el cierre del expediente contractual en el SECOP II, con el fin de que se adelantes por parte de la supervisión de los contratos dicha actividad. </t>
  </si>
  <si>
    <t># de expedientes contractuales cerrado / # contratos por cerrar en la plataforma secop II</t>
  </si>
  <si>
    <t>100% de expedientes cerrados en la plataforma secop II Con cumplimiento de los requisitos</t>
  </si>
  <si>
    <t xml:space="preserve">Se observó en el riesgo No.3  que su redacción no está acorde con los lineamientos establecidos en el numeral 2.2.1 de la Guía de Administración del Riesgo y el Diseño de Controles en Entidades Públicas, versión 4, toda vez que se debe evitar iniciar con palabras negativas, posiblemente por desconocimiento de los lineamientos emitidos por DAFP en las guías referenciadas, exponiendo al proceso a la materialización de riesgos e incumplimiento de los objetivos institucionales. </t>
  </si>
  <si>
    <t>Diseñar los riesgos del proceso de gestion contractual de acuerdo con la guia  Guía de Administración del Riesgo y el Diseño de Controles en Entidades Públicas</t>
  </si>
  <si>
    <t xml:space="preserve">AREA JURIDICA // OFICINA DE PLANEACION </t>
  </si>
  <si>
    <t>PUE JURIDICO - PUE PLANEACION</t>
  </si>
  <si>
    <t>Matriz de riesgo del proceso de contratacion actualiuzada</t>
  </si>
  <si>
    <t xml:space="preserve">Actualizacion de la matriz de riesgos de los proceso de gestion contractual 
</t>
  </si>
  <si>
    <t xml:space="preserve">El diseño de los controles no cumple con 4 de los 6 criterios definidos para administración de riesgo y diseño de controles, a saber:  periodicidad de la ejecución de los controles,  como se realiza el control, tratamiento de las observaciones o desviaciones resultantes de la ejecución del control y evidencias de  la forma en que se ejecuta el control, contradiciendo lo señalado e los numerales 3.2.2.1 de las Guías de Administración del Riesgo y diseño de controles versión 4 y 5, expedidas por el DAFP, posiblemente ocasionado por falta de socialización de las Guía de Administración de Riesgo y Diseño de controles para Entidades Públicas y de la Política de Administración del Riesgo, exponiendo al proceso a la materialización de riesgos e incumplimiento de los objetivos institucionales. </t>
  </si>
  <si>
    <t>Diseñar los controles de los riesgos del proceso de gestion contractual de acuerdo con la guia  Guía de Administración del Riesgo y el Diseño de Controles en Entidades Públicas</t>
  </si>
  <si>
    <t xml:space="preserve">No se cuenta con evidencias de la ejecución de los controles, lo cual no garantiza la contribuir en la mitigación del riesgo, incumpliendo lo señalado en el paso de 6 del numeral 3.2.2.1 de las Guías de Administración del Riesgo y diseño de controles versión 4 y 5, lo que impide el cumplimiento de los objetivos del proceso y minimizar la probabilidad e impacto de los riesgos a ellos asociados. </t>
  </si>
  <si>
    <t xml:space="preserve">Implementar los controles diseñados para los riesgos del proceso de gestion contractual y evidenciar su ejecucion de acuerdo con la guia  Guía de Administración del Riesgo y el Diseño de Controles en Entidades Públicas
</t>
  </si>
  <si>
    <t>Auditoría al proceso de gestión contractual</t>
  </si>
  <si>
    <t>REMBERTO VIAÑA GONZALEZ – Director Administrativo y Financiero, Líder Estratégico Gestión Contractual
EDGARD MARTÍNEZ COGOLLO – P.U.E. Jurídico, Líder Operativo Gestión Contractual</t>
  </si>
  <si>
    <t>PROCESO GESTIÓN CONTRACTUAL</t>
  </si>
  <si>
    <t>Verificar, a través de los procedimientos de auditoría, el cumplimiento del objetivo del proceso de Gestión Contractual de "Adquirir oportunamente  bienes y servicios para apoyos logísticos y tecnológicos  de proveedores habilitados  conforme a la normatividad y procedimientos que conforman el sistema de compras públicas, con el fin de satisfacer las necesidades incorporadas en el plan anual de adquisiciones  de conformidad con las disposiciones constitucionales y legales".</t>
  </si>
  <si>
    <t>El alcance de la presente auditoría se circunscribo a la evaluación y seguimiento de las acciones inherentes al proceso de Gestión Contractual, especialmente en los siguientes aspectos:
•Evaluar el cumplimiento de las disposiciones legales asociadas con la etapa post contractual de los contratos suscritos en las vigencias 2020, 2021 y 2022. 
•Evaluar el cumplimiento de los objetivos y obligaciones contractuales de los contratos celebrados en la vigencia 2023; así como el cumplimiento de las obligaciones a cargo de los supervisores.
•Evaluar la identificación de riesgos y diseño de controles establecidos a las diferentes etapas de la gestión contractual</t>
  </si>
  <si>
    <t xml:space="preserve">Firma de Líder de proceso
                                                 EDGARD MARTÍNEZ COGOLLO                 JULIO DE VOZ CARRASQUILLA         CONSUELO LEONES 
                                                              PUE Juridico                                          Director Operativo                        Supervisor      
                                                   </t>
  </si>
  <si>
    <t>Septiembre de 2024</t>
  </si>
  <si>
    <t>EMISION DE DIRECTIVA
Se emitirà una directiva desde el area juridica con el procedimiento para hacer publica las ordenes de compra, a traves de este  cada supervisor una vez se viabilice la orden de compra,  debera adelantar  a traves de este  link https://www.colombiacompra.gov.co/solicitud-publicacion-documentos-adicionales,  dispuesto por la Tienda Virtual del Estado Colombiano el procedimiento para solicitar la publicacion de documentos adicionales, de esta forma los mismo no solo seran publicos a la entidad y los interesados y/o postulantes del proceso, sino que podran ser consultados y descargados por la ciudadania en general y/o autoridades a saber.</t>
  </si>
  <si>
    <t>Establece el criterio contenido en el numeral 1.1.6 de la tabla de valores y calificación de los estándares mínimos del SG-SST contenida en el artículo 27 de la Resolución 0312 de 2019 del Ministerio de Trabajo que se debe Conformar y garantizar el funcionamiento del  Comité Paritario de Seguridad y Salud en el Trabajo - COPASST.  Solicitada la evidencia al responsable del SG-SST de la entidad, no fueron allegados los soportes que den cuenta del funcionamiento del COPASST.  Esto puede obedecer a inobservancia de la norma.  Como consecuencia no se cumple con el criterio establecido por el Ministerio de Trabajo.</t>
  </si>
  <si>
    <t xml:space="preserve">Promover y gestionar la conformación del COPASST  de la entidad. </t>
  </si>
  <si>
    <t>Dirección administrativa y Financiera</t>
  </si>
  <si>
    <t xml:space="preserve">P.U. Recursos Humanos y Fisicos </t>
  </si>
  <si>
    <t>Conformación del copasst</t>
  </si>
  <si>
    <t>Copasst Conformado</t>
  </si>
  <si>
    <t>Establece el criterio contenido en el numeral 1.1.7 de la tabla de valores y calificación de los estándares mínimos del SG-SST contenida en el artículo 27 de la Resolución 0312 de 2019 del Ministerio de Trabajo que se debe Capacitar a los integrantes del COPASST para el cumplimiento efectivo de las responsabilidades que les asigna la ley.  Solicitada la evidencia al responsable del SG-SST de la entidad, no fueron allegados los registros que den cuenta de la capacitación al COPASST durante la presente vigencia.  Esto puede obedecer a inobservancia de la norma.  Como consecuencia no se cumple con el criterio establecido por el Ministerio de Trabajo.</t>
  </si>
  <si>
    <t>Realizar las capacitaciones a los miembros del COPASST DE LA ENTIDAD.</t>
  </si>
  <si>
    <t>Registro de capacitaciones</t>
  </si>
  <si>
    <t>Cobertura 100% de miembros capacitados</t>
  </si>
  <si>
    <t>Establece el criterio contenido en el numeral 1.1.8 de la tabla de valores y calificación de los estándares mínimos del SG-SST contenida en el artículo 27 de la Resolución 0312 de 2019 del Ministerio de Trabajo que se debe conformar y garantizar el funcionamiento del Comité de Convivencia Laboral de acuerdo con la normatividad vigente.  Solicitada la evidencia al responsable del SG-SST de la entidad, no se suministraron registros del funcionamiento del COCOLA.  Esto puede obedecer a inobservancia de la norma.  Como consecuencia no se cumple con el criterio establecido por el Ministerio de Trabajo.</t>
  </si>
  <si>
    <t>Promover y gestionar la  conformación del comité de convivencia laboral de la entidad.</t>
  </si>
  <si>
    <t xml:space="preserve">P.U. Recursos Humanos yy Fisicos </t>
  </si>
  <si>
    <t>Actas de reuniòn del comité de convivencia laboral</t>
  </si>
  <si>
    <t>Establece el criterio contenido en el numeral 2.5.1 de la tabla de valores y calificación de los estándares mínimos del SG-SST contenida en el artículo 27 de la Resolución 0312 de 2019 del Ministerio de Trabajo que se debe contar con un sistema de archivo y retención documental, para los registros y documentos que soportan el Sistema de Gestión de SST.  Solicitada la evidencia al responsable del SG-SST de la entidad, se pudo constatar que no se cuenta con un sistema de archivo y retención documental para los registros y documentos que tienen que ver con el Sistema de Gestión de Seguridad y Salud en el Trabajo.  Esto puede obedecer a inobservancia de la norma.  Como consecuencia no se cumple con el criterio establecido por el Ministerio de Trabajo.</t>
  </si>
  <si>
    <t>Hacer seguimiento a las TABLAS DE RETENCION DOCUMENTAL</t>
  </si>
  <si>
    <t>Actualización de la TABLA DE RETECCIÓN DOCUMENTAL</t>
  </si>
  <si>
    <t>TABLA ACTUALIZADA</t>
  </si>
  <si>
    <t>Establece el criterio contenido en el numeral 2.6.1 de la tabla de valores y calificación de los estándares mínimos del SG-SST contenida en el artículo 27 de la Resolución 0312 de 2019 del Ministerio de Trabajo que se debe realizar anualmente la Rendición de Cuentas del desarrollo del Sistema de Gestión de SST, que incluya a todos los niveles de la empresa.  Solicitada la evidencia al responsable del SG-SST de la entidad, se pudo constatar que no se cuenta con registros de la realización de la rendición de cuentas del SG SST en la vigencia 2023.  Esto puede obedecer a inobservancia de la norma.  Como consecuencia no se cumple con el criterio establecido por el Ministerio de Trabajo.</t>
  </si>
  <si>
    <t>Realizar y actualiazar la Rendicion de Cuentas correspondientae al año 2023 ante la alta gerencia.</t>
  </si>
  <si>
    <t>Informe de Rendiciòn de cuentas del SG-SST 2023</t>
  </si>
  <si>
    <t>Rendición de Cuenta Actualizada y Divulgada</t>
  </si>
  <si>
    <t>Establece el criterio contenido en el numeral 2.9.1 de la tabla de valores y calificación de los estándares mínimos del SG-SST contenida en el artículo 27 de la Resolución 0312 de 2019 del Ministerio de Trabajo que se debe establecer un procedimiento para la identificación y evaluación de las especificaciones en SST de las compras y adquisición de productos y servicios.  Solicitada la evidencia al responsable del SG-SST de la entidad, se pudo constatar que no se cuenta con un procedimiento para la identificación y evaluación de las especificaciones en SST de las compras o adquisición de productos y servicios, por lo que no se pudo constatar su cumplimiento.  Esto puede obedecer a inobservancia de la norma.  Como consecuencia no se cumple con el criterio establecido por el Ministerio de Trabajo.</t>
  </si>
  <si>
    <t xml:space="preserve">Elaboración e Implementación del Procedimiento para la Identificacion y Evaluacion de las Compras y Adquisicion de Bienes y servicios en materia de SST. </t>
  </si>
  <si>
    <t>Direcciòn Administrativa y Financiera</t>
  </si>
  <si>
    <t>Direcciòn General</t>
  </si>
  <si>
    <t>Formato para la especificaciones de adquisicion de productos o vienes y servicios de compras del SST.</t>
  </si>
  <si>
    <t>Aprobar guía o formato de Especificaciones de Adquisiciones de Productos o Servicios de Compras del  SST.</t>
  </si>
  <si>
    <t>Establece el criterio contenido en el numeral 3.1.3 de la tabla de valores y calificación de los estándares mínimos del SG-SST contenida en el artículo 27 de la Resolución 0312 de 2019 del Ministerio de Trabajo que se debe Informar al médico que realiza las evaluaciones ocupacionales los perfiles de cargos con una descripción de las tareas y el medio en el cual se desarrollará la labor respectiva.  Solicitada la evidencia al responsable del SG-SST de la entidad, se pudo constatar que la entidad para la vigencia 2023 al no realizar los exámenes periódicos ocupacionales, no cuenta con evidencias de haber informado al médico que realiza las evaluaciones ocupacionales los perfiles de cargos con una descripción de las tareas y el medio en el cual se desarrollará la labor respectiva.  Esto puede obedecer a inobservancia de la norma.  Como consecuencia no se cumple con el criterio establecido por el Ministerio de Trabajo.</t>
  </si>
  <si>
    <t xml:space="preserve">Solicitar Profesiograma para Evaluaciones Medicas Ocupacionales de todos los trabajadores </t>
  </si>
  <si>
    <t>Profesiograma Actualizado</t>
  </si>
  <si>
    <t xml:space="preserve">Actualización </t>
  </si>
  <si>
    <t>Establece el criterio contenido en el numeral 3.1.4 de la tabla de valores y calificación de los estándares mínimos del SG-SST contenida en el artículo 27 de la Resolución 0312 de 2019 del Ministerio de Trabajo que se deben realizar las evaluaciones médicas de acuerdo con la normatividad y los peligros/riesgos a los cuales se encuentre expuesto el trabajador, y definir la frecuencia de las evaluaciones médicas ocupacionales periódicas según tipo, magnitud, frecuencia de exposición a cada peligro.  Solicitada la evidencia al responsable del SG-SST de la entidad, se pudo constatar que la entidad para la vigencia 2023 no realizo los exámenes periódicos ocupacionales. Esto puede obedecer a inobservancia de la norma.  Como consecuencia no se cumple con el criterio establecido por el Ministerio de Trabajo.</t>
  </si>
  <si>
    <t>Realizar los examenes medicos ocupacionales de ingreso, periodicos y retiro.</t>
  </si>
  <si>
    <t>Exames realizados sobre numero de trabajadores</t>
  </si>
  <si>
    <t>Examenes medicos realizados a todos los trabajadores</t>
  </si>
  <si>
    <t>Establece el criterio contenido en el numeral 3.3.3, 3.3.4 y 3.3.5 de la tabla de valores y calificación de los estándares mínimos del SG-SST contenida en el artículo 27 de la Resolución 0312 de 2019 del Ministerio de Trabajo que se debe medir la mortalidad por accidentes, la prevalencia de la enfermedad laboral y  la incidencia de la enfermedad laboral como mínimo una (1) vez al año y realizar la clasificación del origen del peligro/riesgo que los generó (físicos, químicos, biológicos, de seguridad, públicos, psicosociales, entre otros).  Solicitada la evidencia al responsable del SG-SST de la entidad, se pudo establecer que la entidad para la vigencia 2023 no gestiono el indicador de mortalidad de los accidentes de trabajo y los indicadores de prevalencia e incidencia de la enfermedad laboral. Esto puede obedecer a inobservancia de la norma.  Como consecuencia no se cumple con el criterio establecido por el Ministerio de Trabajo.</t>
  </si>
  <si>
    <t>Elaborar, incluir e implementar indicador de mortalidad de los accidentes de trabajo de la vigencia 2024</t>
  </si>
  <si>
    <t xml:space="preserve"> Calculos de los indicadores 2024</t>
  </si>
  <si>
    <t xml:space="preserve">Indicadores Calulados </t>
  </si>
  <si>
    <t>Establece el criterio contenido en el numeral 3.3.2 y 3.3.6 de la tabla de valores y calificación de los estándares mínimos del SG-SST contenida en el artículo 27 de la Resolución 0312 de 2019 del Ministerio de Trabajo que se debe medir la severidad de los accidentes de trabajo y el ausentismo por incapacidad de origen laboral y común, como mínimo una (1) vez al mes y realizar la clasificación del origen del peligro/riesgo que los generó (físicos, químicos, biológicos, de seguridad, públicos, psicosociales, entre otros).  Solicitada la evidencia al responsable del SG-SST de la entidad, se pudo establecer que la entidad para la vigencia 2023 no gestiono el indicador de severidad de los accidentes de trabajo y el ausentismo por incapacidad de origen laboral y común.  Esto puede obedecer a inobservancia de la norma.  Como consecuencia no se cumple con el criterio establecido por el Ministerio de Trabajo.</t>
  </si>
  <si>
    <t xml:space="preserve">Anexar indicador de severidad por accidentes, la prevalencia de la enfermedad laboral y la incidencia de la enfermedad laboral. </t>
  </si>
  <si>
    <t>Calculos de los Indicadores 2024</t>
  </si>
  <si>
    <t>Establece el criterio contenido en el numeral 4.1.2 de la tabla de valores y calificación de los estándares mínimos del SG-SST contenida en el artículo 27 de la Resolución 0312 de 2019 del Ministerio de Trabajo que se debe realizar la identificación de peligros y evaluación y valoración de los riesgos con participación de los trabajadores de todos los niveles de la empresa y actualizarla como mínimo una (1) vez al año y cada vez que ocurra un accidente de trabajo mortal o un evento catastrófico en la empresa o cuando se presenten cambios en los procesos, en las instalaciones, o maquinaria o equipos.  Solicitada la evidencia al responsable del SG-SST de la entidad, no se envían los registros que den cuenta de la actualización de la matriz IPVR para la vigencia 2023, ni de la participación de los trabajadores en dicho proceso. Esto puede obedecer a inobservancia de la norma.  Como consecuencia no se cumple con el criterio establecido por el Ministerio de Trabajo.</t>
  </si>
  <si>
    <t>Actualizar la matriz de peligro, evaluaciòn y valoracion de riesgo, para la vigencia 2023, con la participaciòn de los servidores de la entidad.</t>
  </si>
  <si>
    <t>Direccciòn Administrativa y Financiiera</t>
  </si>
  <si>
    <t xml:space="preserve">Matriz de peligro, evaluaciòn y valoraciòn de riesgo </t>
  </si>
  <si>
    <t>Actualizar, para la vigencia 2024, la MATRIZ DE PELIGROS, EVALUACIÒN Y VALORACCIÒN DE RIESGO</t>
  </si>
  <si>
    <t>Establece el criterio contenido en el numeral 4.1.4 de la tabla de valores y calificación de los estándares mínimos del SG-SST contenida en el artículo 27 de la Resolución 0312 de 2019 del Ministerio de Trabajo que se deben realizar mediciones ambientales de los riesgos prioritarios, provenientes de peligros químicos, físicos y/o biológicos.  Solicitada la evidencia al responsable del SG-SST de la entidad, no se envían los registros que den cuenta de la realización de mediciones ambientales para la vigencia 2023. Esto puede obedecer a inobservancia de la norma.  Como consecuencia no se cumple con el criterio establecido por el Ministerio de Trabajo.</t>
  </si>
  <si>
    <t>Realizar mediciones ambientales de la vigencia 2024</t>
  </si>
  <si>
    <t>Informe de mediciones ambientales de los 14 puestos</t>
  </si>
  <si>
    <t>Mediciones de Iluminación 100%</t>
  </si>
  <si>
    <t>Establece el criterio contenido en el numeral 4.2.2 de la tabla de valores y calificación de los estándares mínimos del SG-SST contenida en el artículo 27 de la Resolución 0312 de 2019 del Ministerio de Trabajo que se debe verificar la aplicación por parte de los trabajadores de las medidas de prevención y control de los peligros/riesgos (físicos, ergonómicos, biológicos, químicos, de seguridad, públicos, psicosociales, entre otros). Solicitada la evidencia al responsable del SG-SST de la entidad, no se envían los registros que den cuenta del seguimiento ni la aplicación de las medidas de control definidas en la matriz de riesgos.  Esto puede obedecer a inobservancia de la norma.  Como consecuencia no se cumple con el criterio establecido por el Ministerio de Trabajo.</t>
  </si>
  <si>
    <t>Elaborar formato de seguimiento de la matriz de peligro.</t>
  </si>
  <si>
    <t>Formato elaborado</t>
  </si>
  <si>
    <t>Formato aprobado</t>
  </si>
  <si>
    <t>Establece el criterio contenido en el numeral 5.1.1 de la tabla de valores y calificación de los estándares mínimos del SG-SST contenida en el artículo 27 de la Resolución 0312 de 2019 del Ministerio de Trabajo que se debe elaborar un plan de prevención, preparación y respuesta ante emergencias que identifique las amenazas, evalúe y analice la vulnerabilidad.  Como mínimo el plan debe incluir: planos de las instalaciones que identifican áreas y salidas de emergencia, así como la señalización, realización de simulacros como mínimo una (1) vez al año.  El plan debe tener en cuenta todas las jornadas de trabajo en todos los centros de trabajo y debe ser divulgado.  Solicitada la evidencia al responsable del SG-SST de la entidad, se pudo constatar que se cuenta con un plan de emergencia cuya última actualización corresponde a la vigencia 2023, sin embargo, no se evidencia divulgación del plan de prevención, preparación y respuesta ante emergencias a los funcionarios y contratistas.  De igual manera, aunque el plan contiene plano del piso 6 de edificio, este no contiene el plano de evacuación dentro de la oficina.  Tampoco se evidencia soporte de realización de simulacros.  Esto puede obedecer a inobservancia de la norma.  Como consecuencia no se cumple con el criterio establecido por el Ministerio de Trabajo.</t>
  </si>
  <si>
    <t>Actulizar y socializar el PLAN DE PREVENCIÒN, PREPARACIÒN Y RESPUESTA ANTE EMERGENCIA de la entidad.</t>
  </si>
  <si>
    <t>PROGRAMA DE PROMOCION Y PREVENCION EN SALUD</t>
  </si>
  <si>
    <t>Aprobar Programas de Promociòn y Prevenciòn</t>
  </si>
  <si>
    <t>Establece el criterio contenido en el numeral 5.1.2 de la tabla de valores y calificación de los estándares mínimos del SG-SST contenida en el artículo 27 de la Resolución 0312 de 2019 del Ministerio de Trabajo que se debe conformar, capacitar y dotar la brigada de prevención, preparación y respuesta ante emergencias (primeros auxilios, contra incendios, evacuación, etc.), según las necesidades y el tamaño de la entidad.  Solicitada la evidencia al responsable del SG-SST de la entidad, se pudo constatar que no se cuenta con un documento que demuestre la conformación de la brigada de prevención, preparación y respuesta ante emergencias, ni se encontraron registros de la capacitación y entrega de la dotación.  Esto puede obedecer a inobservancia de la norma.  Como consecuencia no se cumple con el criterio establecido por el Ministerio de Trabajo.</t>
  </si>
  <si>
    <t>Conformaciòn la Brigada de Preparaciòn, y Respuesta ante Emergencia.</t>
  </si>
  <si>
    <t>Brigada de Preparaciòn, Preparaciòn y Respuesta ante Emergencia.</t>
  </si>
  <si>
    <t>Corformar la Brigada de Preparaciòn y Respuesta ante Emergencia.</t>
  </si>
  <si>
    <t>Establece el criterio contenido en el numeral 6.1.1 de la tabla de valores y calificación de los estándares mínimos del SG-SST contenida en el artículo 27 de la Resolución 0312 de 2019 del Ministerio de Trabajo que se deben definir indicadores que permitan evaluar el Sistema de Gestión de SST de acuerdo con las condiciones de la empresa, teniendo en cuenta lo indicadores mínimos señalados en el Capítulo IV de esta Resolución. Además, se deben tener disponibles los resultados de la evaluación del Sistema de Gestión de SST, de acuerdo con los indicadores mínimos de SST definidos en la misma Resolución.  Solicitada la evidencia al responsable del SG-SST de la entidad, se pudo constatar que se tienen definidos los indicadores del Sistema de Gestión de SST pero no se cuenta con los datos correspondientes al manejo de los mismos durante la vigencia 2023 ni con informe de los resultados de la evaluación del Sistema de Gestión de SST de acuerdo con los indicadores mínimos señalados en la resolución 0312 de 2019 del Ministerio de Trabajo.  Esto puede obedecer a inobservancia de la norma.  Como consecuencia no se cumple con el criterio establecido por el Ministerio de Trabajo.</t>
  </si>
  <si>
    <t>Gestionar y evidenciar los INDICADORES MINIMOS del SG-SST de manera oportuna, de acuerdo con la periocidad difinida en cada uno de ellos. (Resolucion  0312/2019).</t>
  </si>
  <si>
    <t>INDICADORES del SG-SST</t>
  </si>
  <si>
    <t>Gestionar y evidenciar INDICADORES del SG-SST de manera oportuna.</t>
  </si>
  <si>
    <t>Establece el criterio contenido en el numeral 6.1.3 de la tabla de valores y calificación de los estándares mínimos del SG-SST contenida en el artículo 27 de la Resolución 0312 de 2019 del Ministerio de Trabajo que se debe revisar como mínimo una (1) vez al año, por parte de la alta dirección, el Sistema de Gestión de SST, resultados y  el alcance de la auditoría de cumplimiento del Sistema de Gestión de Seguridad y Salud en el Trabajo, de acuerdo con el los aspectos señalados en el artículo 2.2.4.6.30. del Decreto 1072 de 2015. Solicitada la evidencia al responsable del SG-SST de la entidad, se pudo constatar que no se cuenta con los soportes que den cuenta de la revisión general del SG-SST y del alcance de la auditoría por parte de la Dirección General de la entidad, ni de comunicación de los resultados de esta revisión a los miembros del COPASST y al responsable del SG-SST.  Esto puede obedecer a inobservancia de la norma.  Como consecuencia no se cumple con el criterio establecido por el Ministerio de Trabajo.</t>
  </si>
  <si>
    <t>Realizar, documentar y comunicar los RESULTADOS DE REVISIÒN GENERAL de SG-SST y el alcance de la auditorìa por parte DIRECCION GENERAL de la entidad.</t>
  </si>
  <si>
    <t>Direccòn General</t>
  </si>
  <si>
    <t xml:space="preserve">
1. Plan de Accion resultado de Auditoria Interna
2. Resultado de revisión por la Direción</t>
  </si>
  <si>
    <t>Plan de mejoramiento de auditoria</t>
  </si>
  <si>
    <t>Establece el criterio contenido en el numeral 7.1.1 de la tabla de valores y calificación de los estándares mínimos del SG-SST contenida en el artículo 27 de la Resolución 0312 de 2019 del Ministerio de Trabajo que se deben definir e implementar las acciones preventivas y/o correctivas necesarias con base en los resultados de la supervisión, inspecciones, medición de los indicadores del Sistema de Gestión de SST entre otros, y las recomendaciones del COPASST.  Solicitada la evidencia al responsable del SG-SST de la entidad, se pudo constatar que no se cuenta con los soportes de la implementación de las acciones preventivas y/o correctivas de acuerdo con los resultados de la supervisión, inspecciones, medición de los indicadores del Sistema de Gestión de SST y las recomendaciones del COPASST.  Esto puede obedecer a inobservancia de la norma.  Como consecuencia no se cumple con el criterio establecido por el Ministerio de Trabajo.</t>
  </si>
  <si>
    <t xml:space="preserve">Documentar la IMPLEMENTACCIÒN DE ACCIONES CORRECTIVAS Y PREVENTIVAS teniendo en cuentalos resultados de su previsiòn, inspecciones, medicciòn de los indicadores del sistema de Gestiòn de SST entre otros.
</t>
  </si>
  <si>
    <t>Direciòn Administrativa y Financiera</t>
  </si>
  <si>
    <t>Elaboracion del Procedimiento de Acciones Correctivas y Preventivas, Formato y Matriz de Seguimiento.</t>
  </si>
  <si>
    <t>Establece el criterio contenido en el numeral 7.1.2 de la tabla de valores y calificación de los estándares mínimos del SG-SST contenida en el artículo 27 de la Resolución 0312 de 2019 del Ministerio de Trabajo que cuando después de la revisión por la Alta Dirección del Sistema de Gestión de SST, se evidencie que las medidas de prevención y control relativas a los peligros y riesgos son inadecuadas o pueden dejar de ser eficaces, la empresa toma las medidas correctivas, preventivas y/o de mejora para subsanar lo detectado.  Solicitada la evidencia al responsable del SG-SST de la entidad, se pudo determinar que como no se hace revisión de la alta Dirección no se han generado acciones de mejoras conforme a la revisión.  Esto puede obedecer a inobservancia de la norma.  Como consecuencia no se cumple con el criterio establecido.</t>
  </si>
  <si>
    <t>Generar ACCIONES CORRECTIVAS, PREVENTIVAS y/o de MEJORA conforme a los resultados de la revisiòn de la alta Direcciòn al SG-SST.</t>
  </si>
  <si>
    <t>Diligenciar el formato de acciones Correctivas, Prentivas o de Mejora y hacer seguimiento a las acciones encontradas en las Auditorias.</t>
  </si>
  <si>
    <t>Auditoría al proceso de gestión de seguridad y salud en el trabajo</t>
  </si>
  <si>
    <t>REMBERTO VIAÑA GONZALEZ – Director Administrativo y Financiero, J ACEVEDO L - PU Recursos Humanos y Fisicos</t>
  </si>
  <si>
    <t>PROCESO SISTEMA DE GESTIÓN DE SEGURIDAD Y SALUD EN EL TRABAJO</t>
  </si>
  <si>
    <t>Verificar, a través de los procedimientos de auditoría, la conformidad del Sistema de Gestión de la Seguridad y Salud en el Trabajo, establecido en Distriseguridad, de acuerdo con los requisitos normativos contemplados en el Decreto 1072 de 2015 y Resolución 0312 de 2019.</t>
  </si>
  <si>
    <t>El periodo de evaluación comprende desde el 1 de enero al 31 de octubre de 2023.</t>
  </si>
  <si>
    <t>Firma de Líder de proceso
                                                                                         REMBERTO VIAÑA GONZALEZ                                                               JENNIFER ACEVEDO 
                                                                                    Director Administrativo y Financiero                                                  P.U. Recursos Humanos y Fisicos</t>
  </si>
  <si>
    <t>Julio de 2024</t>
  </si>
  <si>
    <t xml:space="preserve">Proyectó: J.Crismatt- SST  </t>
  </si>
  <si>
    <t>Codigo: FCT - 013
Version: 1.0
Fecha: 26/03/2019</t>
  </si>
  <si>
    <t>Firma de Lider de proceso</t>
  </si>
  <si>
    <t>Fecha de Presentacion del Plan:</t>
  </si>
  <si>
    <t>PLANES DE MEJORAMIENTO CONSOLIDADO
VIGENCIA 2025</t>
  </si>
  <si>
    <t>LÍDER DEL PROCESO</t>
  </si>
  <si>
    <t>ÁREA O UNIDAD AUDITABLE</t>
  </si>
  <si>
    <t>Todos los líderes de proceso de DISTRISEGURIDAD.</t>
  </si>
  <si>
    <t>Oficina Asesora de Control Interno</t>
  </si>
  <si>
    <t>VIGENCIA SEGUIMIENTO</t>
  </si>
  <si>
    <t>OBJETIVO</t>
  </si>
  <si>
    <t>Realizar seguimiento al estado de las acciones de mejoramiento suscritas en los planes de mejoramiento, resultado de los informes de auditoría de la Oficina Asesora de Control Interno de Distriseguridad.</t>
  </si>
  <si>
    <t>Ítem</t>
  </si>
  <si>
    <t>Se evidencia que no se cuenta con un  instrumento que permita identificar y realizar seguimiento a cada uno de los requerimientos establecidos dentro del programa de gestión documental, articularlo con los correspondientes planes institucionales y estrategicos de la entidad para la consecusión de los recursos necesarios y reportar periodicamente al Comité de Gestión y Desempeño de la entidad para su monitoreo.</t>
  </si>
  <si>
    <t>Elaborar un instrumento que permita identificar y realizar seguimiento a cada uno de los requerimientos establecidos dentro del programa de gestión documental, articularlo con los correspondientes planes institucionales y estrategicos de la entidad para la consecusión de los recursos necesarios y reportar periodicamente al Comité de Gestión y Desempeño de la entidad para su monitoreo</t>
  </si>
  <si>
    <t>DIRECCION ADMNISTRATIVA Y FINANCIERA/ ARCHIVO Y CORRESPONDENCIA</t>
  </si>
  <si>
    <t>AUXILIAR ADMINISTRATIVO</t>
  </si>
  <si>
    <t>Matriz se seguimiento elaborada</t>
  </si>
  <si>
    <t>Elaborar matriz de seguimiento de los compromisos y actividades programadas del area de gestion documental (PINAR, SIC, Programa de Gestión Documental, Planes de Mejoramientos).</t>
  </si>
  <si>
    <t>Se evidencia que el manual de archivo y correspondencia se encuentra desactualizado.</t>
  </si>
  <si>
    <t>Actualizar el manual de archivo y correspondencia</t>
  </si>
  <si>
    <t>Manual de archivo y correspondencia actualizado</t>
  </si>
  <si>
    <t>Actualizar el manual de archivo y correspondencia de la entidad.</t>
  </si>
  <si>
    <t>No aportaron</t>
  </si>
  <si>
    <t>No se evidencia publicado en la pagina web de la Entidad el Programa de Gestion Documental 2023.</t>
  </si>
  <si>
    <t>Publicar el Programa de Gestión Documental 2023 en la pagina web de la entidad</t>
  </si>
  <si>
    <t>Programa de gestion documental 2023 publicado en la pagina web</t>
  </si>
  <si>
    <t>Publicar el programa de gestion documental (PGD) 2023  en la pagina web de la entidad.</t>
  </si>
  <si>
    <t>Durante la revision la Oficina Asesora de Control Interno no pudo evidenciar el acto admnistrativo mediante el cual se adoptaron las tablas de retención documental y los cuadros de clasificación documental de la entidad, ni las acciones que se adelantan para contar con la evidencia de la convalidación de estos instrumentos archivisticos.</t>
  </si>
  <si>
    <t>Ubicar y enviar a la oficina de control interno, el acto administrativo mediante el cual se adoptaron las tablas de retención documental y los cuadros de clasificación documental de la entidad, de lo contrario informar las acciones que se adelantaran para contar con la evidencia de la convalidación de estos instrumentos archivisticos</t>
  </si>
  <si>
    <t>Acto administrativo de adopcion de TRD y CCD aprotado</t>
  </si>
  <si>
    <t>Aportar acto administrativo de adopcion de las Tablas de Retencion Documental y de Cuadro de Clasificacion Documental.</t>
  </si>
  <si>
    <t>Durante la revision la Oficina Asesora de Control Interno no pudo evidenciar la publicacion en la pagina web de la entidad el cuadro de clasificacion documental.</t>
  </si>
  <si>
    <t>Publicar el Cuadro de Clasificación Documental en la pagina web de la entidad</t>
  </si>
  <si>
    <t xml:space="preserve">Cuadro de clasificacion documental publicado en la pagina web </t>
  </si>
  <si>
    <t xml:space="preserve">Publicar Cuadro de Clasificacion Documentalen la pagina web de la entidad. </t>
  </si>
  <si>
    <t>No se evidencia actualizacion en el cuadro de Clasificacion Documental (CCD) y las Tablas de Retencion Documental (TRD).</t>
  </si>
  <si>
    <t>Revisar si se han generado cambios o modificaciones en la entidad que conlleven a cambios en el Cuadro de Clasificación Documental (CCD) y las Tablas de Retención Documental (TRD) y proceder con su actualización</t>
  </si>
  <si>
    <t>Cuadro de Clasificación Documental (CCD) y las Tablas de Retención Documental (TRD) actualizado</t>
  </si>
  <si>
    <t>Actualizar Cuadro de Clasificación Documental (CCD) y las Tablas de Retención Documental (TRD)</t>
  </si>
  <si>
    <t>No se evidencia el registro de las  Tablas de Retencion Documental (TRD) de la Entidad en el registro unico de series documentales dispuesto por el Archivo General de la Nacion.</t>
  </si>
  <si>
    <t>Realizar el registro de las TRD de Distriseguridad en el Registro Único de Series Documentales dispuesto por el Archivo General de la Nación</t>
  </si>
  <si>
    <t>TDR registradas en el registro unico del archivo general de la nacion</t>
  </si>
  <si>
    <t>Registrar las tablas de retencion documantal en el registro unico de series documentales del archivo general de la Nacion - AGN</t>
  </si>
  <si>
    <t>Se pudo evidenciar que no existe un programa de capacitacion a funcionarios y contratistas sobre el uso de las tablas de retención documental (TRD) de la Entidad.</t>
  </si>
  <si>
    <t>Realizar capacitación a funcionarios y contratistas sobre el uso de las tablas de retención documental (TRD) de la entidad</t>
  </si>
  <si>
    <t>31/11/2023</t>
  </si>
  <si>
    <t>Listado de asistencia de la capacitacion en el uso de las TRD a funcionarios y contratista de la entidad</t>
  </si>
  <si>
    <t>Realizar una capacitacion al personal que labora en la entidad tanto de planta como contratista en el uso de las TRD</t>
  </si>
  <si>
    <t>No se ha realizado, dado a que no se ha efectuado el proceso de convalidación de las tablas de retención documental</t>
  </si>
  <si>
    <t>Se evidencia que existen falencias en los funcionarios y contratistas para la aplicación de las TRD en los procesos de gestión documental de las diferentes dependencias de acuerdo a lo requerido por el acuerdo 39 de 2002 emitido por el Consejo Directivo del Archivo General de la Nación.</t>
  </si>
  <si>
    <t>Emitir memorando solicitando a funcionarios y contratistas la aplicación de las TRD en los procesos de gestión documental de las diferentes dependencias de acuerdo a lo requerido por el acuerdo 39 de 2002 emitido por el Consejo Directivo del Archivo General de la Nación, el cual solicita que la organización de los documentos en las diferentes fases de archivo, gestión, central e histórico se realice con fundamento en las Tablas de Retención Documental</t>
  </si>
  <si>
    <t>Listado de asistencia de la capacitacion en el uso de las TRD a funcionarios y contratista de la entidad y memorando de intrucciones.</t>
  </si>
  <si>
    <t>Realizar una capacitacion al personal que labora en la entidad tanto de planta como contratista en el uso de las TRD y  Elaborar un memorando que contenga las instrucciones para realizar la aplicación de las TRD en la entidad.</t>
  </si>
  <si>
    <t>Al realizar la verificacion del Cronograma de transferencias 2023 se evidencia la falta de socializacion de este y falencias en su ejecucion.</t>
  </si>
  <si>
    <t>Socializar el Cronograma de transferencias 2023 y realizar las acciones necesarias para ejecutar los procesos</t>
  </si>
  <si>
    <t>Acta de reunion y listado de asistencia</t>
  </si>
  <si>
    <t>Realizar la socializacion del cronograma de transferencias  al personal que labora en la entidad de planta y contratistas y realizar capacitacion para la implementacion del Formato Unico de Inventario Documental (FUID).</t>
  </si>
  <si>
    <t>No se evidencia el plan de acción y lineamientos para la implementación de procesos de transferencias digitales al Archivo Central de la entidad.</t>
  </si>
  <si>
    <t>Elaborar plan de acción y lineamientos para la implementación de procesos de transferencias digitales al Archivo Central de la entidad</t>
  </si>
  <si>
    <t xml:space="preserve">Actas de reunion/Plan de accion de transferencias digitales </t>
  </si>
  <si>
    <t>Elaborar plan de accion que contenga las instrucciones para realizar tranferencia documental al archivo central de entidad en medio digital vigencia 2023.</t>
  </si>
  <si>
    <t>No existe evidencia de las transferencias</t>
  </si>
  <si>
    <t xml:space="preserve">Se evidencia que no existen inventarios documentales por dependencias ni la remision de los mismos al area de archivo y correspondencia para su control y seguimiento. </t>
  </si>
  <si>
    <t>Al inicio de cada vigencia cada dependencia deberia elaborar los inventarios documentales de la vigencia anterior y remitirlos al area de archivo y correspondencia para su control y seguimiento</t>
  </si>
  <si>
    <t>31/11/23</t>
  </si>
  <si>
    <t>Memorando de solicitud de inventario documental y archivo de gestion</t>
  </si>
  <si>
    <t>Proyectar y enviar memorando a las diferentes areas que componen la entidad solicitando los inventarios documentales y remision de los mismos al area de archivo y correspondencia.</t>
  </si>
  <si>
    <t xml:space="preserve"> Se observa que el procedimiento para efectuar el proceso de eliminación documental de acuerdo a lo establecido en el artículo 15 del Acuerdo 004 de 2013 emitido por el Archivo General de la Nación se encuentra desactualizado.</t>
  </si>
  <si>
    <t>Actualizar procedimiento para efectuar el proceso de eliminación documental de acuerdo a lo establecido en el artículo 15 del Acuerdo 004 de 2013 emitido por el Archivo General de la Nación</t>
  </si>
  <si>
    <t>Actas de reunion/Acto administrativo/procedimiento actualizado de eliminacion documental</t>
  </si>
  <si>
    <t>Actualizar el procedimiento de eliminacion documental.</t>
  </si>
  <si>
    <t>Se evidencia que no existen en la entidad las Tablas de Valoración Documental (TVD).</t>
  </si>
  <si>
    <t>Elaborar las Tablas de Valoración Documental (TVD)</t>
  </si>
  <si>
    <t>Actas de reunion/Acto administrativo/procedimiento de aplicación</t>
  </si>
  <si>
    <t xml:space="preserve"> Elaborar e Implementar de TVD</t>
  </si>
  <si>
    <t>La tabla de valoración documental, los archvios pasan de forma inmediata al archivo central</t>
  </si>
  <si>
    <t>Seguimiento instrumentos archivísticos para dar respuesta a circular externa oo3 de 15 de mayo de 2023 del AGN</t>
  </si>
  <si>
    <t>Dirección administrativa / Área de archivo y correspondencia</t>
  </si>
  <si>
    <t>2020 - 2023</t>
  </si>
  <si>
    <t>Al verificar la matriz de riesgo de corrupción se observa que de los 12 procesos definidos en la entidad solo 11 tienen riesgos controles actualizados. El proceso de gestión de talento humano no tiene los riesgos actualizado.</t>
  </si>
  <si>
    <t>Actualizar los riesgos y controles correspondientes al proceso de Gestión de infraestructura</t>
  </si>
  <si>
    <t>P.U.E PLANEACIÓN 
Asesora Externa MIPG</t>
  </si>
  <si>
    <t xml:space="preserve">Riesgos de corrupción del proceso de gestión infraestructura identificados, con el respectivo diseño de sus controles </t>
  </si>
  <si>
    <t xml:space="preserve">Identificar riesgos de corrupción del proceso de gestión infraestructura y definir sus controles </t>
  </si>
  <si>
    <t>Se evidencia matriz de riesgos de 2023 la cual contiene identificado riesgos del proceso de infraestructura. 
Anexo 1. Matriz de Riesgos Institucionales y de corrupción 2023</t>
  </si>
  <si>
    <t>La Politica Institucional de Administración de Riesgo no ha sido aprobada por el Comité Institucional de Cordinación de Control Interno de acuerdo a lo establecido por el MIPG</t>
  </si>
  <si>
    <t xml:space="preserve">Actualizar  y someter ha aprobación por parte del Comité Institucional de Cordinación de Control Interno  la  Politica Institucional de Administración de Riesgo </t>
  </si>
  <si>
    <t xml:space="preserve"> Politica Institucional de Administración de Riesgo aprobada por el CICCI </t>
  </si>
  <si>
    <t xml:space="preserve">Aprobar la Politica Institucional de Administración de Riesgo  en el CICCI </t>
  </si>
  <si>
    <t>Se pudo evidenciar correo del 17/05/2024 mediante el cual se socializa el proyecto de actualización de la politica institucional de gestión de riesgos de la entidad.
Anexo 2 - Proyecto Actualización Politica institucional de gestión de riesgos
Anexo 3 - Email socialización Proyecto Politica Institucional de Gestión de Riesgos Actualizada</t>
  </si>
  <si>
    <t>Al no encontrarse publicada la matriz de riesgos de corrupción en la pagina web de la entidad, no se ha podido tener retroalimentación de usuarios externos</t>
  </si>
  <si>
    <t>Establecer enlace o lineamiento en la página web de la entidad para que los usuarios externos envíen sus comentarios al respecto de la revisión de la matriz de riesgos de corrupción</t>
  </si>
  <si>
    <t xml:space="preserve">Enlace establecido en la página web de la entidad </t>
  </si>
  <si>
    <t>Establecer mecanismo para recibir retroalimentación de revisión de la matriz de riesgos de corrupción por parte de  los usuarios externos</t>
  </si>
  <si>
    <t xml:space="preserve">No se evidencian acciones </t>
  </si>
  <si>
    <t>No se evidencia monitoreo y revisión de la matriz de riesgos de corrupción por parte de los procesos</t>
  </si>
  <si>
    <t>Generar de manera periodica (cada 4 meses) informe de monitoreo y revisión a la matriz de riesgo de corrupción e institucional y a sus controles por parte de la segunda linea</t>
  </si>
  <si>
    <t>Informe de monitoreo y revisión a la matriz de riesgo de corrupción e institucional y a sus controles</t>
  </si>
  <si>
    <t>Generar de manera periodica (cada 4 meses) informe de monitoreo y revisión a la matriz de riesgo de corrupción e institucional y a sus controles</t>
  </si>
  <si>
    <t>No se reportaron falencias del proceso por parte de los encuestados, sin embargo, se construira plan de mejoramiento de acuerdo a recomendaciones de mejora del equipo de rendición de cuentas.</t>
  </si>
  <si>
    <t>Desarrollo de audiencia pública de rendición de cuentas global vigencia 2023 de acuerdo con la norma</t>
  </si>
  <si>
    <t xml:space="preserve">P.U.E PLANEACIÓN
Asesora Externa Comunicaciones </t>
  </si>
  <si>
    <t xml:space="preserve"> Audiencia pública de rendición de cuentas global vigencia 2023 ejecutada</t>
  </si>
  <si>
    <t xml:space="preserve"> Ejecutar Audiencia pública de rendición de cuentas global vigencia 2023 </t>
  </si>
  <si>
    <t>Se pudo evidenciar ejecución del evento de rendición de cuentas realizado el 19/12/2023 el cual se puede consultar en el enlace https://www.facebook.com/distriseguridad.cartagena/videos/760112096171933/?vh=e&amp;mibextid=WC7FNe&amp;rdid=IS3GgLcKuWuoFwHn</t>
  </si>
  <si>
    <t>No se evidencia la realización de capacitación en servicios de Atención al Ciudadano a los empleados de planta de la entidad</t>
  </si>
  <si>
    <t>Realizar  Jornada de capacitación  de  servicios de Atención al ciudadano a todos los funcionarios y contratistas de la entidad.</t>
  </si>
  <si>
    <t>P.U.E.Jurídico</t>
  </si>
  <si>
    <t>Registro de asistencia a la capacitación y evidencias fotograficas</t>
  </si>
  <si>
    <t>Jornada de capacitación  de  servicios de Atención al ciudadano realizada</t>
  </si>
  <si>
    <t>Se evidencia contrato secop II CO1.PCCNTR.6214524 (Oscar Carrasquilla), en el cual se observa actividad de "Brindar entrenamiento y acciones de formación en los procesos de MIPG que se adelanten al interior de la entidad", actividad bajo la cual se desarrollara esta capacitación.</t>
  </si>
  <si>
    <t>Publicación y actualización constante de la Información mínima en botón "Transparencia y acceso a la información pública"
Se evalua de acuerdo a puntuación de la categoria de transparencia activa del autodiagnóstico de Transparencia. A 15 de mayo lleva de avance un 85%</t>
  </si>
  <si>
    <t>Cumplir con el 100% de la información mínima requerida en el botón de transparencia de la página web de Distriseguridad.
Darle un orden logico a la información contenida en el boton transparencia de la pagina Web</t>
  </si>
  <si>
    <t>GESTIÓN TIC</t>
  </si>
  <si>
    <t xml:space="preserve">P.U.E PLANEACIÓN
Asesor Externo TIC </t>
  </si>
  <si>
    <r>
      <t xml:space="preserve">(No. De información publicada / No. De información a publicar) </t>
    </r>
    <r>
      <rPr>
        <sz val="12"/>
        <rFont val="Calibri"/>
        <family val="2"/>
        <scheme val="minor"/>
      </rPr>
      <t xml:space="preserve">* </t>
    </r>
    <r>
      <rPr>
        <sz val="8"/>
        <rFont val="Calibri"/>
        <family val="2"/>
        <scheme val="minor"/>
      </rPr>
      <t>100%</t>
    </r>
  </si>
  <si>
    <t>Implementar el Anexo 2 Decreto 1519 de 2020 Mintic</t>
  </si>
  <si>
    <t>De acuerdo con el ultimo informe de seguimiento a la ley de transparencia y acceso a la información realizado por la oficina de control interno, el cargue de la información que por ley debe estar publicada esta en un 43,7%.</t>
  </si>
  <si>
    <t>SEGUIMIENTO PLANES INSTITUCIONALES Y ESTRATEGICOS</t>
  </si>
  <si>
    <t>Recomendación general que se desprende en  concenso del Comité Institucional de Coordinación de Control Interno.</t>
  </si>
  <si>
    <t>Revisar las estrategias contenidas en los planes institucionales y estratégico de la vigencia 2023 con el fin de priorizar los proyectos y los recursos necesarios.</t>
  </si>
  <si>
    <t>DIRECCIÓN ADMINISTRATIVA Y FINANCIERA
DIRECCIÓN GENERAL</t>
  </si>
  <si>
    <t xml:space="preserve">P.U. Recruso Humanos y Físicos
PUE Planeación
Auxiliar Administrativo
</t>
  </si>
  <si>
    <t>Estrategias de los Planes Institucionales y Estrategicos con recursos asignados</t>
  </si>
  <si>
    <t>Asignar recursos a las Estrategias de los Planes Institucionales y Estrategicos que lo requieran</t>
  </si>
  <si>
    <t>Desarrollar los planes tomando preferentemente como referencia las guías establecidas por cada ente rector (DAFP, AGN, MINTIC)</t>
  </si>
  <si>
    <t>DIRECCIÓN ADMINISTRATIVA Y FINANCIERA</t>
  </si>
  <si>
    <t>Planes Institucionales y Estrategicos formulados de acuerdo a la guia de cada ente rector</t>
  </si>
  <si>
    <t>Formular Planes Institucionales y Estrategicos de acuerdo a guia de cada ente rector</t>
  </si>
  <si>
    <t>Elaborar al final de cada vigencia un informe de ejecución del plan, en el cual queden consignadas las lecciones aprendidas, relacionadas con las acciones que permitieron el logro de las actividades cumplidas y las observaciones y/o motivos por los cuales no se alcanzaron a ejecutar otras, en caso de que así haya sido.</t>
  </si>
  <si>
    <t>Informe de ejecución del plan  institucional y/o estrategico</t>
  </si>
  <si>
    <t>Realizar informe de ejecución de cada plan institucional y/o estrategico</t>
  </si>
  <si>
    <t>INFORME ESTADO SISTEMA CONTROL INTERNO</t>
  </si>
  <si>
    <t>Recomendación que se desprende de la evaluación independiente del sistema de Control Interno.</t>
  </si>
  <si>
    <t>Diseñar e implementar programa de inducción y reinducción (P.U. Recursos Humanos).</t>
  </si>
  <si>
    <t>P.U. Recursos Humanos y Físicos</t>
  </si>
  <si>
    <t>Programa de inducción y reinducción implementado</t>
  </si>
  <si>
    <t>Implementar Programa de inducción y reinducción</t>
  </si>
  <si>
    <t>Debilidades en la identificación de cambios en el entorno que pueden generar consecuencias negativas en la gestión</t>
  </si>
  <si>
    <t>Diseñar e implementar herramienta o procedimiento que permita identificar y gestionar cambios en el entorno de la entidad (externos e internos) los cuales pueden generar consecuencias negativas en su gestión</t>
  </si>
  <si>
    <t>Herramienta o procedimiento  identificar y gestionar cambios en el entorno diseñado e implementado</t>
  </si>
  <si>
    <t>Diseñado e implementar herramienta o procedimiento para identificar y gestionar cambios en el entorno</t>
  </si>
  <si>
    <t xml:space="preserve">Revisar y redactar los riesgos de las TIC de acuerdo con el anexo 4 del MINTIC "Lineamientos para la Gestión de Riesgos de Seguridad Digital en Entidades Públicas" </t>
  </si>
  <si>
    <t>Gestón TIC</t>
  </si>
  <si>
    <t>Matriz de riesgos institucionales y de corrupción del area de TIC desarrollada de acuerdo a Lineamientos para la Gestión de Riesgos de Seguridad Digital en Entidades Públicas emitida por MINTIC</t>
  </si>
  <si>
    <t>Desarrollar la matriz de riesgos institucionales y de corrupción del area de TIC  de acuerdo a Lineamientos para la Gestión de Riesgos de Seguridad Digital en Entidades Públicas emitida por MINTIC</t>
  </si>
  <si>
    <t xml:space="preserve">Definir mecanismo que evidencie el seguimiento a los riesgos, reporte periódico de su desempeño, la evaluación y proposición de ajustes a los controles, por parte de Los líderes de los programas, proyectos, o procesos de la entidad </t>
  </si>
  <si>
    <t xml:space="preserve">Planeación </t>
  </si>
  <si>
    <t>mecanismo de seguimiento a los riesgos  implementado</t>
  </si>
  <si>
    <t xml:space="preserve">Implementar mecanismo de seguimiento a los riesgos </t>
  </si>
  <si>
    <t>Revisar y/o analizar en los comités de gestión de desempeño de la entidad los resultados de la gestión de riesgos.</t>
  </si>
  <si>
    <t xml:space="preserve">Actas de los comités de gestión de desempeño que incluyan el seguimiento a la gestión de riesgos </t>
  </si>
  <si>
    <t>Analizar en los comités de gestión y desempeñola gestión de riesgos de la entidad</t>
  </si>
  <si>
    <t>Por parte de la segunda línea de defensa definir e implementar mecanismos para verificar de manera periódica si se están mitigando o no los riegos y si se aplican los controles e informar a la Dirección General (P.U.E. Planeación – Asesor Externo TIC).</t>
  </si>
  <si>
    <t>P.U.E. Planeación</t>
  </si>
  <si>
    <t>Mecanismos para verificar la  mitigación de los riegos y sus controles definido e implementado</t>
  </si>
  <si>
    <t>Implementar mecanismos para verificar la  mitigación de los riegos y sus controles</t>
  </si>
  <si>
    <t>Publicar la política de protección de datos personales en la pagina web y definir plan de implementación</t>
  </si>
  <si>
    <t>Jurídica
PLANEACIÓN</t>
  </si>
  <si>
    <t xml:space="preserve">P.U.E. Jurídico
Asesor Externo TIC </t>
  </si>
  <si>
    <t>política de protección de datos personales publicada en la  pagina e implementada</t>
  </si>
  <si>
    <t>Publicación e implementación de la política de protección de datos personales</t>
  </si>
  <si>
    <t>Se encuentra publicada en la pagina web la politica de tratamiento y protección de datos personales codigo PATC-002 Versión 1 del 05/05/2023, en el siguiente enlace:
https://distriseguridad.gov.co/gestor/assets/archivos-tablas/Pol%C3%ADtica%20de%20Tratamiento%20y%20Protecci%C3%B3n%20de%20Datos%20Personales%20de%20Distriseguridad-646cc7540209d.pdf
Se encuentra pendiente definir plan de implementación. 
Anexo 4- - Politica de tratamiento y protección de datos personales
Anexo 5 - Pantallazo Publicación Pagina Web Politica Tratamiento Datos Personales</t>
  </si>
  <si>
    <t>Definir  lineamientos para el manejo de información de carácter reservado</t>
  </si>
  <si>
    <t>Director Administrativo y Financiero
Auxiliar Administrativo
P.U.E. Jurídico</t>
  </si>
  <si>
    <t xml:space="preserve"> Lineamientos para el manejo de información de carácter reservado aprobados</t>
  </si>
  <si>
    <t>Elaborar y aprobar  lineamientos para el manejo de información de carácter reservado</t>
  </si>
  <si>
    <t xml:space="preserve">Adquisición e implementación de tecnologia (software) que soporte los procesos  de Atención al ciudadano (manejo de PQRSD) y Gestión de Archivo (implementación del componente tecnologico del MGDA) </t>
  </si>
  <si>
    <t>Director Administrativo y Financiero
P.U.E PLANEACIÓN</t>
  </si>
  <si>
    <t>Software para manejo de PQRSD y Gestión de Archivo implementado</t>
  </si>
  <si>
    <t>Adquisición e implementación Software para manejo de PQRSD y Gestión de Archivo</t>
  </si>
  <si>
    <t>No se estan Controlando los puntos críticos en los procesos.</t>
  </si>
  <si>
    <t>Definir lineamientos y/o actividades para monitorear los puntos criticos de los procesos</t>
  </si>
  <si>
    <t>Lineamientos para monitorear los puntos criticos de los procesos definidos</t>
  </si>
  <si>
    <t>Definir  Lineamientos para monitorear los puntos criticos de los procesos</t>
  </si>
  <si>
    <t>INFORME EVALUACIÓN DEL SISTEMA DE CONTROL INTERNO CONTABLE</t>
  </si>
  <si>
    <t>Recomendación general que se desprende de la evaluación del sistema de Control Interno Contable ante la  Contaduría General de la Nación.</t>
  </si>
  <si>
    <t>Identificar y valorar riesgos específicos del área de contabilidad, diseñar y aplicar los controles.</t>
  </si>
  <si>
    <t>P.U.E. CONTADOR</t>
  </si>
  <si>
    <t xml:space="preserve">matriz de riesgos institucionales y de corrupción que incluya la identificación de riesgos  y controles del proceso de contabilidad </t>
  </si>
  <si>
    <t>Identificar riesgos y diseñar controles de las actividades del area de contabilidad e incluirlos  en la matriz de riesgos institucionales y de corrupción</t>
  </si>
  <si>
    <t>Se evidencia matriz de riesgo proceso gestión financiera en el que se relaciona riesgo relacionado con el area de contabilidad (Estados Financieros).
Anexo 6 - Matriz de Riesgo Proceso Gestión Financiera</t>
  </si>
  <si>
    <t>Actualizar los procedimientos internos documentados y elaborar aquellos que faciliten la aplicación de la política de contabilidad</t>
  </si>
  <si>
    <t xml:space="preserve">Procedimientos de contabilidad actualizados </t>
  </si>
  <si>
    <t xml:space="preserve">Revisar y actualizar los Procedimientos de contabilidad </t>
  </si>
  <si>
    <t>Implementar proceso de inducción y reinducción en comité de sostenibilidad de los temas relacionados con contabilidad (procesos y procedimientos).</t>
  </si>
  <si>
    <t xml:space="preserve">Proceso de inducción y reinducción implementado </t>
  </si>
  <si>
    <t>Implementar actividad de inducción y reinducción en comité de sostenibilidad de los procesos y procedimientos de contabilidad</t>
  </si>
  <si>
    <t>Se evidencia acta del comité de sostenibilidad de fecha 18/01/2024 en el cual se consigno la socialización de los procedimientos del area de contabilidad.
Anexo 7 - Acta Comité de Sostenibilidad Enero 2024</t>
  </si>
  <si>
    <t>Realizar los inventarios físicos de los bienes de la entidad para ser cotejados con la información contable de acuerdo con lo definido en el manual para el manejo y control de los bienes de Distriseguridad</t>
  </si>
  <si>
    <t>DIRECTOR ADMINISTRATIVO Y F.
P.U.E. CONTADOR
P.U. RECURSOS HUMANOS Y FISICOS</t>
  </si>
  <si>
    <t>Inventarios físicos de los bines de la entidad realizados</t>
  </si>
  <si>
    <t>Realizar inventarios físicos de los bines de la entidad</t>
  </si>
  <si>
    <t>De acuerdo con lo dialogado con la PU RRHH y Fisicos, diseñara plantilla para el manejo del inventario fisico.</t>
  </si>
  <si>
    <t>Definir en el manual para el manejo y control de los bienes de Distriseguridad, la periodicidad para la realización de inventarios físicos.</t>
  </si>
  <si>
    <t>Periodicidad para la realización de inventarios físicos definida en el manual para el manejo y control de los bienes de Distriseguridad</t>
  </si>
  <si>
    <t>Incluir en el manual para el manejo y control de los bienes de Distriseguridad la periodicidad para la realización de inventarios físicos</t>
  </si>
  <si>
    <t>Generar un Check list que detalle los documentos que deben soportar los diferentes registros contables.</t>
  </si>
  <si>
    <t>Check list elaborada, detallando los documentos que deben soportar los diferentes registros contables</t>
  </si>
  <si>
    <t>Elaborar Check list con detalle de los documentos que deben soportar los diferentes registros contables</t>
  </si>
  <si>
    <t>Se evidencia Proyecto de Lista de Chequeo de soportes de registros contables.
Anexo 8 - Proyecto Lista de Chequeo Documento Soportes de Registros Contables</t>
  </si>
  <si>
    <t>Gestionar y reportar mensualmente los indicadores del proceso contable e indicadores económicos para analizar e interpretar la realidad financiera de la entidad</t>
  </si>
  <si>
    <t>31/12/20232</t>
  </si>
  <si>
    <t>(Número de indicadores presentados / Nùmero de indicadores a presentar) * 100%</t>
  </si>
  <si>
    <t>Presentar de acuerdo a la periodicidad definida los indicadores de gestión del proceso de contabilidad</t>
  </si>
  <si>
    <t>INFORME SEMESTRAL PQRSD</t>
  </si>
  <si>
    <t>Recomendación que se desprende de la presentación del informe semestral de PQRSD - segundo semestre 2022, presentado en el Comitè Institucional de Coordinación de Control Interno.</t>
  </si>
  <si>
    <t>Con el fin de realizar un mayor análisis a la base de datos proveniente de la información de las PQRS se solicita incluir en la tabla de consolidado en Excel información relacionada con: Resultado de la Gestión (atendida por la entidad, traslado por competencia, etc.), Tipo de peticionario (Ciudadanía, Entes de Control, etc.), Modalidad de la PQRS (Derecho de Petición, Tutela, Queja / Reclamo, correspondencia, etc.).</t>
  </si>
  <si>
    <t xml:space="preserve">Atención al ciudadano </t>
  </si>
  <si>
    <t>P.U.E. JURÍDICO</t>
  </si>
  <si>
    <t>Tabla de consolidado en Excel con información de Resaultado de la Gestión, tipo de peticionario, modalidad de la PQRSD</t>
  </si>
  <si>
    <t>Actualizar Tabla de consolidado en Excel de las PQRSD con información de Resaultado de la Gestión, tipo de peticionario, modalidad</t>
  </si>
  <si>
    <t>Revisar la resolución 043 de 2019 por medio de la cual se crea el Grupo Interno de Trabajo para la recepción, Atención, Trámite de las Peticiones, Quejas, Sugerencias y Reclamos, con el fin de actualizar de acuerdo a los requerimientos del Modelo Integrado de Planeación y Gestión.</t>
  </si>
  <si>
    <t xml:space="preserve"> Resolución 043 de 2019 revisada y aprobada. </t>
  </si>
  <si>
    <t>Actualizar resolución 043 de 2019 por medio de la cual se crea el Grupo Interno de Trabajo PQRSD de acuerdo a lineamientos de MIPG</t>
  </si>
  <si>
    <t>Definir en el manual o protocolo de atención al ciudadano, o en el procedimiento Recepción, atención y respuesta de Peticiones, Quejas, Reclamo, Sugerencias, Demandas y Felicitaciones – PQRSD y F, los conceptos de peticiones, quejas, reclamos, sugerencias, denuncias y socializar con el grupo de atención al ciudadano con el fin de identificar en la caracterización de la PQRSD este criterio.</t>
  </si>
  <si>
    <t xml:space="preserve"> manual o protocolo de atención al ciudadano, o procedimiento PQRSD y F actualizado con los conceptos de peticiones, quejas, reclamos, sugerencias, denuncias</t>
  </si>
  <si>
    <t xml:space="preserve"> Actualizar en el manual o protocolo de atención al ciudadano, o procedimiento PQRSD y F,  actualizado con los conceptos de peticiones, quejas, reclamos, sugerencias, denuncias y socializado</t>
  </si>
  <si>
    <t>Revisar y actualizar, de ser necesario, los canales de atención al ciudadano, por ejemplo, en el protocolo de atención al ciudadano se describe el canal de atención por correspondencia, el cual según su definición podría ser el canal presencial o el canal virtual.</t>
  </si>
  <si>
    <t>Canales de atención al ciudadano definidos y actualizados</t>
  </si>
  <si>
    <t>Actualizar en protocolo de atención al ciudadano los canales de atención al ciudadano</t>
  </si>
  <si>
    <t>Revisar y actualizar los riesgos institucionales y de corrupción del proceso de Atención al Ciudadano con el fin de identificar riesgos y controles relacionados con incumplimiento en el diligenciamiento de la plataforma tecnológica, incumplimiento de los procedimientos establecidos, ocultamiento de información, respuestas extemporaneas.</t>
  </si>
  <si>
    <t xml:space="preserve">Identificación de riesgos  y controles relacionados con incumplimiento en el diligenciamiento de la plataforma tecnológica, incumplimiento de los procedimientos establecidos, ocultamiento de información y respuestas extemporaneas del proceso de Atención al Ciudadano dentro de la matriz de riesgos institucionales y de corrupción </t>
  </si>
  <si>
    <t>Incluir en la matriz de riesgos institucionales y de corrupción riesgos y controles relacionados con incumplimiento en el diligenciamiento de la plataforma tecnológica, incumplimiento de los procedimientos establecidos, ocultamiento de información, respuestas extemporaneas</t>
  </si>
  <si>
    <t>INFORME AUSTERIDAD DEL GASTO</t>
  </si>
  <si>
    <t>Recomendación general que se desprende del Informe Trimestral de Austeridad del Gasto</t>
  </si>
  <si>
    <t>Diseñar e implementar política de “0” papel con el propósito de evitar el consumo innecesario de papel y tinta</t>
  </si>
  <si>
    <t>DIRECCIÓN GENERAL
DIRECCIÓN ADMINISTRATIVA Y FINANCIERA</t>
  </si>
  <si>
    <t>PUE Planeación
Auxiliar Administrativo
Asesor Externo TIC
Asesor Externo MIPG</t>
  </si>
  <si>
    <t>Política de “0” papel Aprobada e implementada</t>
  </si>
  <si>
    <t>Diseñar e implementar política de “0” papel</t>
  </si>
  <si>
    <t>Implementar la estrategia contenida en la Política Ambiental de Distriseguridad, Código PIDEYP-001 de 18 de noviembre de 2021, la cual señala en su numeral 4: “Generar planes y programas para la minimización del uso energético, el uso hídrico y la disposición adecuada de residuos, el ahorro del agua y el uso de tecnologías amigables con el ambiente y estrategias para la minimización de la contaminación, con el propósito de establecer acciones para reducir el consumo de energía</t>
  </si>
  <si>
    <t>PUE Planeación
PU Recursos Humanos y Fisicos 
Asesor Externo SG-SST</t>
  </si>
  <si>
    <t>Planes y programas para la minimización del uso energético, el uso hídrico y la disposición adecuada de residuos, el ahorro del agua y el uso de tecnologías amigables con el ambiente y estrategias para la minimización de la contaminación generados e implementados</t>
  </si>
  <si>
    <t>Implementación de la Politica Ambiental de la entidad</t>
  </si>
  <si>
    <t>Generar una política para el manejo del parque automotor que defina, entre otros aspectos controles para: Consumo de combustible, Reporte de recorridos como garantía de uso oficial,  Verificación del SIMIT, Verificación del estado y funcionamiento de los vehículos,  Pago de impuestos,  Verificación vigencia de los seguros</t>
  </si>
  <si>
    <t>PU Recursos Humanos y Fisicos</t>
  </si>
  <si>
    <t>Diseñar y aprobar Politica para el manejo del Parque Automotor</t>
  </si>
  <si>
    <t xml:space="preserve">Politica para el manejo del Parque Automotor aprobada </t>
  </si>
  <si>
    <t>INFORME EVALUACIÓN POR DEPENDENCIA</t>
  </si>
  <si>
    <t>Recomendación general que se desprende del Informe de Evaluación por Dependencias</t>
  </si>
  <si>
    <t>Generar informe periodico de Seguimiento al  cumplimiento de indicadores y a las acciones planteadas cuando se detectan desviaciones.</t>
  </si>
  <si>
    <t xml:space="preserve"> Informe periodico de Seguimiento al  cumplimiento de indicadores</t>
  </si>
  <si>
    <t>Realizar  Informes periodicos de Seguimiento al  cumplimiento de indicadores</t>
  </si>
  <si>
    <t>Definir matriz con los diferentes compromisos y responsabilidades que tiene cada proceso y realizar seguimiento y medición, con el fin de tomar como insumo para la evaluación por dependencia</t>
  </si>
  <si>
    <t>Matriz de compromisos y responsabilidades implementada</t>
  </si>
  <si>
    <t xml:space="preserve">Implementar matriz de compromisos y responsabilidades </t>
  </si>
  <si>
    <t>Utilizar en la formula del indicador de Ingresos – Recaudos (ingreso presupuestado) el valor del PAC de ingresos para cada trimestre. Además, el ingreso recaudado no manejarlo de forma acumulada</t>
  </si>
  <si>
    <t>Tecnico de Presupuesto</t>
  </si>
  <si>
    <t>Indicador de Ingresos – Recaudos, restructurado</t>
  </si>
  <si>
    <t>Restructurar indicador de Ingresos – Recaudos</t>
  </si>
  <si>
    <t>Medir a traves de un cronograma detallado el cumplimiento de todos los compromisos relacionados con informes a entes de control (Contraloria, Procuraduria, Contaduria General de la Nación), Declaraciones Tributarias y Parafiscales, que debe rendir la entidad para verificar la rendición oportuna de cada uno de estos.</t>
  </si>
  <si>
    <t>OFICINA ASESORA DE CONTROL INTERNO</t>
  </si>
  <si>
    <t>Asesor de Control Interno</t>
  </si>
  <si>
    <t>Cronograma de Declaraciones Tributarias, de seguridad social y parafiscales elaborado</t>
  </si>
  <si>
    <t xml:space="preserve">Elaborar cronograma de Declaraciones Tributarias, de seguridad social y parafiscales </t>
  </si>
  <si>
    <t>Utilizar en la formula del indicador de  PAC de gasto programado Vs pagos ejecutados para cada trimestre. Además, el PAC de gasto ejecutado no manejarlo de forma acumulada</t>
  </si>
  <si>
    <t xml:space="preserve"> indicador de % Ejecución Presupuestal restructurado</t>
  </si>
  <si>
    <t>Restructurar indicador de % Ejecución Presupuestal</t>
  </si>
  <si>
    <t>Recomendaciones de los informes de ley y de seguimiento</t>
  </si>
  <si>
    <t>Asesor de control interno</t>
  </si>
  <si>
    <t>DISTRISEGURIDAD</t>
  </si>
  <si>
    <t>DIRECCION ADMINISTRATIVA / AREA DE ARCHIVO Y CORRESPONDENCIA</t>
  </si>
  <si>
    <t>2020-2023</t>
  </si>
  <si>
    <t>SEGUIMIENTO INSTRUMENTOS ARCHIVISTICOS PARA DAR RESPUESTA A CIRCULAR EXTERNA OO3 DE 15 DE MAYO DE 2023 DEL AGN</t>
  </si>
  <si>
    <t>Realizar seguimiento a la gestión efectuada por la Entidad durante el periodo de gobierno 2020–2023 en desarrollo de la Política de Archivos y Gestión Documental y poder preparar y presentar el informe solicitado por el Archivo General de la Nación en el marco de la Circular Externa No. 003 de fecha 15 de mayo de 2023</t>
  </si>
  <si>
    <t>El informe abarca el periodo de gobierno comprendido de la vigencia fiscal 2020 al mes de julio de la presente anualidad 2023 y se toma la información soporte de los instrumentos archivisticos de la Entidad teniendo en cuenta la circular externa 003 de 2015 emitida por el archivo general de la nación.</t>
  </si>
  <si>
    <t>REMBERTO VIAÑA GONZÁLEZ</t>
  </si>
  <si>
    <t>OSWALDO MEZA CHICA</t>
  </si>
  <si>
    <t>Director Administrativo y Financiero</t>
  </si>
  <si>
    <t xml:space="preserve">Auxiliar Administrativo </t>
  </si>
  <si>
    <t xml:space="preserve">Proyecto: Edgar Ramirez P. - Apoyo Control Interno </t>
  </si>
  <si>
    <t>LIDER ESTRATÉGICO DE PROCESO</t>
  </si>
  <si>
    <t>ASESOR DE CONTROL INTERNO</t>
  </si>
  <si>
    <t>LIDER OPERATIVO DE PROCESO</t>
  </si>
  <si>
    <t>RECOMENDACIONES DE LOS INFORMES DE LEY Y DE SEGUIMIENTO</t>
  </si>
  <si>
    <t>Establecer acciones de mejoras a las debilidades resultantes de la elaboración de los informes de ley y de seguimiento emitidos por la Oficina Asesora de Control Interno</t>
  </si>
  <si>
    <t>Informes de ley y de seguimiento vigencia 2023</t>
  </si>
  <si>
    <t>PLAN ANTICORRUPCIÓN Y DE ATENCIÓN AL CIUDADANO</t>
  </si>
  <si>
    <t>REVISAR</t>
  </si>
  <si>
    <t>PENDIENTE</t>
  </si>
  <si>
    <t>REVISAR PROCESO DE RENDICIÓN DE CUENTAS</t>
  </si>
  <si>
    <t>PUNTUAR DE ACUERDO A NUEVA REVISIÓN DE PAGINA WEB EN JULIO DE 2024</t>
  </si>
  <si>
    <t>REVISAR Y ENVIAR OFICIO A CADA RESPONSABLE</t>
  </si>
  <si>
    <t>PROCESO</t>
  </si>
  <si>
    <t>EJECUTADO</t>
  </si>
  <si>
    <t>Firma de Líder Operativo de proceso</t>
  </si>
  <si>
    <r>
      <t xml:space="preserve">REMBERTO VIAÑA GONZALEZ    ENRIQUE BRIEVA JURADO   EDGARD MARTINEZ COGOLLO   EDGARDO DIAZ MONTES   ANIBAL RODRIGUEZ
</t>
    </r>
    <r>
      <rPr>
        <sz val="8"/>
        <color theme="1"/>
        <rFont val="Calibri"/>
        <family val="2"/>
        <scheme val="minor"/>
      </rPr>
      <t>Director Administrativo y F.         PUE Planeación                       PUE Juridico                                   PU RRHH y Fisicos               PUE Contador</t>
    </r>
    <r>
      <rPr>
        <b/>
        <sz val="8"/>
        <color theme="1"/>
        <rFont val="Calibri"/>
        <family val="2"/>
        <scheme val="minor"/>
      </rPr>
      <t xml:space="preserve">
CONSUELO NOVA            GILDARDO PEREZ TORRES
</t>
    </r>
    <r>
      <rPr>
        <sz val="8"/>
        <color theme="1"/>
        <rFont val="Calibri"/>
        <family val="2"/>
        <scheme val="minor"/>
      </rPr>
      <t>Tecnico Presupuesto        Asesor Control Interno</t>
    </r>
  </si>
  <si>
    <t>Fecha de Presentación del Plan</t>
  </si>
  <si>
    <t>6/10/2023</t>
  </si>
  <si>
    <t>Proyectó: F. Murillo – Apoyo Control Interno</t>
  </si>
  <si>
    <t>Auditoría al proceso de Entrega y supervisión</t>
  </si>
  <si>
    <t>JULIO DE VOZ CARRASQUILLA</t>
  </si>
  <si>
    <t>PROCESO DE ENTREGA Y SUPERVISIÓN</t>
  </si>
  <si>
    <t xml:space="preserve">Verificar a través de los procedimientos de auditoría el cumplimiento, por parte de la Dirección Operativa, de entregar y hacer seguimiento oportuno a los bienes y servicios suministrados a las partes interesadas </t>
  </si>
  <si>
    <t>Desarrollar un proceso de auditoría integral, teniendo en cuenta las actividades de ejecución y control realizadas en desarrollo del proceso de Entrega y Supervisión, iniciando desde la recepción de los bienes y/o servicios por parte de los procesos de infraestructura y adquisición, hasta la entrega, seguimiento y mantenimiento de estos a la comunidad y/o partes interesadas, durante el primer semestre de 2024</t>
  </si>
  <si>
    <t>% 
Avance</t>
  </si>
  <si>
    <t>La Guía para la administración del riesgo y el diseño de controles en entidades públicas Versión 5, actualiza y precisa elementos metodológicos para mejorar el ejercicio de identificación, estructuración y valoración del riesgo. Revisada la matriz de riesgos institucional y de corrupción, para el proceso de Entrega y Supervisión, se observan deficiencias en la estructura de los riesgos. Esto pudo obedecer a falta de conocimiento y aplicación de la guía establecida. Como consecuencia, se posibilita la materialización de los riesgos del proceso</t>
  </si>
  <si>
    <t>1.  Diligenciar la matriz de riesgos del proceso de entrega y supervision, conforme a los parametros establecidos en la  guia de administracion de riesgo, para identificar, estructurar y valorar los riesgos del procesos de entrega y superviison, tanto institucionales como de corrupcion,  para la actualizarcion  iteniendo en cuenta los  controles.
2. Suscribir a la oficina de planeacion y control interno la matriz diligenciada para su respectivo seguimeinto.
3. Gestionar capacitacion en puesto de trabajo de personal asociada el proceso, en metodologia de la administracion de riesgos y diseños de controles.</t>
  </si>
  <si>
    <t>DIRECCION OPERATIVA</t>
  </si>
  <si>
    <t xml:space="preserve">DIRECTOR OPERATIVO </t>
  </si>
  <si>
    <t>MATRIZ DE RIESGOS ACTUALIZADA 
 /
MATRIZ DE RIESGOS CON CONTROLES DISEÑADOS 
CAPACITACIONES REALIZADAS 
/
CAPACITACIONES PROGRAMADAS</t>
  </si>
  <si>
    <t xml:space="preserve">La Guía para la administración del riesgo y el diseño de controles en entidades públicas Versión 5, actualiza y precisa elementos metodológicos para mejorar el ejercicio de identificación, diseño, estructuración y valoración del riesgo y sus controles. Requerida la matriz de riesgos se observan debilidades en la estructura del diseño de los controles al no contar con la totalidad de los criterios establecidos para ellos. Esto pudo obedecer a falta de conocimiento y aplicación de la guía establecida. Como consecuencia se incrementa la posibilidad de materialización de los riesgos del proceso. </t>
  </si>
  <si>
    <t>Los mapas de riesgos Institucional (código MDEYP-002 Versión 1) y de Corrupción (código MDEYO-012 versión 1), presentan unos controles que pretenden mitigar la posibilidad de ocurrencia. Requeridas las evidencias de los controles realizados no se recibe información por parte del área auditada. Esto pudo obedecer a debilidades en la programación y planeación de las actividades del proceso. Como consecuencia, se incrementa la posibilidad de materialización de los riesgos definidos en la matriz.</t>
  </si>
  <si>
    <t>MATRIZ DE RIESGOS ACTUALIZADA 
 /
MATRIZ DE RIESGOS CON CONTROLES DISEÑADOS 
CAPACITACIONES REALIZADAS 
/
CAPACITACIONES PROGRAMADAS</t>
  </si>
  <si>
    <t xml:space="preserve">No se obtiene el cronograma del proceso de Entrega y Supervisión, documento contemplado en la caracterización del proceso Código CEYS - 001Versión 1.0, así como en el Manual de Procesos y Procedimientos, Código MGD-005, versión 2, en su procedimiento de entrega oportuna de bienes y/o servicios. Esto, posiblemente por debilidades en la aplicación de controles en la planeación de las actividades del proceso. Como consecuencias se pueden presentar tareas que no se cumplan a tiempo, gastos imprevistos y/o no cumplir con los estándares previstos, entre otras. </t>
  </si>
  <si>
    <t xml:space="preserve">1. Revision del POAI y PAA suscrito para la vigencia 2025 e identificar los proyectos y actividaes del proceso.
2. Diligenciar cronograma de entrega y supervision
3. Formalizar a la oficina de control interno y planeacion crongrama diligenciado y firmado.
4. Realizar los respectivos seguimiento mediante indicadores de gestion  </t>
  </si>
  <si>
    <t xml:space="preserve">N. DE BIENES Y/O SERVICIOS ENTREGADOS/N. DE BIENES Y/O SERVICIOS PROGRAMADOS.
No ACTIVIDADES CON SEGUIMIENTO EN EL RONORAMA DE ENTREGA Y SUPERVISION   
/
No DE ACTIVIDADES PROGRAMADAS EN EL CRONORAMA DE ENTREGA Y SUPERVISION  </t>
  </si>
  <si>
    <t xml:space="preserve">Señala el Manual de Procesos y Procedimientos Código MGD 005, en el procedimiento de Entrega Oportuna de Bienes y/o servicios, Código PEYS-001, en su actividad No. 2: “Recepción de los bienes y/o servicios procedentes del proceso Gestión Contractual, todo conforme a las especificaciones Técnicas establecidas previamente y en concordancia con lo programado en el cronograma de Entrega y Supervisión”. Revisadas las evidencias presentadas por el proceso auditado en lo que respecta a la recepción de los bienes requeridos en torno al contrato CD 003-2024, se observa que hay discrepancias en las especificaciones técnicas en lo que concierne a las motos acuáticas Jet Sky, motos de 300 CC, entrega de kits de protección balística y número de UVT entregadas. Lo anterior, pudo obedecer a una serie de factores que inciden directamente en la ejecución del contrato, como son: falta de claridad en los términos contractuales, supervisión y control inadecuado, comunicación deficiente, actualizaciones y cambios no documentados, y/o falta de capacitación o conocimiento. Como consecuencia se presentan inconsistencias en las especificaciones técnicas, falta de documentación y cumplimiento normativo; problemas de transparencia y registro, así como riesgos operativos. </t>
  </si>
  <si>
    <t xml:space="preserve">1. Revisar el proceso de entrega y supervison y levantar procedimiento para la adquisicion de bienes y servicios por parte de la direccion operativa.
2. Crear un documento que de trazabilidad a las especificaciones tecnicas de los bienes y serviicos a adquirir, acorde a las necesidad de los organismos de seguridad y/o partes interesadas.
3. Socializar el documento con las personas que hacen parte del proceso.
</t>
  </si>
  <si>
    <t>No DE BIENES ADQUIRIDOS CON LAS ESPECIFICACIONES TECNICAS
/
No DE BIENES ENTREGADOS CON LAS ESPECIFICACIONES TECNICAS</t>
  </si>
  <si>
    <t>Señala el Decreto 1082 de 2015, en su ARTÍCULO 2.2.1.1.2.1.1. Estudios y documentos previos. “Los estudios y documentos previos son el soporte para elaborar el proyecto de pliegos, los pliegos de condiciones y el contrato. Estos deben permanecer a disposición del público durante el desarrollo del Proceso de Contratación y contener los siguientes elementos, además de los indicados para cada modalidad de selección: …
…2. El objeto a contratar, con sus especificaciones, las autorizaciones, permisos y licencias requeridos para su ejecución, y cuando el contrato incluye diseño y construcción, los documentos técnicos para el desarrollo del proyecto”. Revisada la información respecto a las matrículas de los vehículos UVT, motos Jet Sky; SOAT de las UVT; se observa que estos bienes no cuentan con estos requisitos de norma. Esto pudo generarse por falta de coordinación y planeación a la hora de constituir los estudios previos del contrato. Como consecuencia se cuenta con unos elementos que no pueden ser utilizados para cumplir con el objetivo que motivó su adquisición</t>
  </si>
  <si>
    <t xml:space="preserve">1. Contemplar en la fase de planeacion, el objeto a contratar, con sus especificaciones, las autorizaciones, permisos, licencias y diseño y construcción, requeridos para su ejecución.
2. Revisar las necesidades allegadas a la Direccion Operativa.
</t>
  </si>
  <si>
    <t>No DE NECESIDADES DE LOS ORGANISMOS DE SEGURIDAD RECIBIDAS CON LAS CONDICIONES TECNICAS Y LEGALES
/
No NECESIDADES REVISADAS Y EVALUADAS ACORDE A  LAS CONDICIONES TECNICAS Y LEGALES</t>
  </si>
  <si>
    <t xml:space="preserve">De acuerdo con el procedimiento Entrega Oportuna de Bienes y/o Servicios, en su Actividad No. 4, “Si la entrega es mediante el Acta de Entrega de Bienes, realizar la misma conforme a la documentación recibida.  Si es mediante comodato entregar la documentación al P.U.E. Jurídico para elaboración del Contrato de comodato y acta de entrega de bienes y/o Convenios Interadministrativos”. Requerida copia de los documentos de entrega de los bienes a las entidades que solicitaron los elementos adquiridos a través del contrato CD 003-2024 se presentan las actas de entrega de las motocicletas a la Policía Metropolitana de Cartagena. Sin ser aportado documento sobre la entrega de los demás bienes a las instancias correspondientes. Esto puede obedecer a falta de planeación, en la forma en que se entregarían los bienes adquiridos a las entidades solicitantes. Como consecuencia se pueden generar responsabilidades administrativas y fiscales, sobre el manejo de los bienes sobre los cuales no se hayan hecho las asignaciones correspondientes.  </t>
  </si>
  <si>
    <t>Revisar el proceso de entrega y supervision en cuanto a:
1. Definir la forma de entrega de los bienes adquiridos por la entidad, levantando un procediniento que contemple el tramite a realizar de acuerdo a los bienes a adquirir.
2. Generar todos los documentos necesarios para la entrega de los bienes adquiridos.
3. Documentar todo el proceso de entrega y archivarlo como corresponda</t>
  </si>
  <si>
    <t>No DE BIENES RECIBIDOS A CONFORMIDAD
/
No DE BIENES ENTREGADOS A CONFORMIDAD</t>
  </si>
  <si>
    <t>La Policía Nacional, mediante oficio No. GS2024-051611 estableció unas condiciones para las personas que laborarían en la atención de la línea 123, del Centro de Atención de la Policía, así: estudio de seguridad, certificado de atención al cliente, certificado de ofimática, certificado de derechos humanos y derecho internacional humanitario. Para los hombres haber prestado servicio militar o haber pertenecido a alguna fuerza. Revisada una muestra de 9 hojas de vida de los contratistas asignados a ese servicio, se observa que no se cumplen con lo requerido por la Policía Metropolitana de Cartagena. Esto puede obedecer a posible falta de control en la elaboración de los estudios previos del contrato. Como consecuencia se puede generar una pérdida reputacional, por incumplimiento en la exigencia de los requisitos para el personal de apoyo en la atención de la línea 123.</t>
  </si>
  <si>
    <t>1. Establecer diagnosticos y perfiles de acuerdo a las necesidades establecidas por los organismos de seguridad.
2. Elaborar estudios previos teniendo en cuenta los documentos que justifiquen la contratacion (necesidad delosorganismos de seguridad, autorizacion de la direccion general, diagnosticos de necesidades, estudios previos y contratos).
3. Gestionar ante la oficina juridica que el perfil a contratar cumpla con los requisitos de estudios y experiencia requeridos por los organismos de seguridad.</t>
  </si>
  <si>
    <t>DIRECCION OPERATIVA
P.U.E. JURIDICO</t>
  </si>
  <si>
    <t xml:space="preserve">No  DE REQUISITOS SOLICITADOS PARA LA CONTRATACION DEL PERSONAL 
/
No  DE REQUISITO ESTABLECIDOS Y CUMPLIDOS PARA LA CONTRATCION DE PERSONAL  </t>
  </si>
  <si>
    <t xml:space="preserve">Señala el Manual de Procesos y Procedimientos (Código MGD-005 Versión 2.0 de agosto de 2023) en el acápite correspondiente a Gestión Infraestructura, Procedimiento Recibo, Registro y Entrega de Bienes y/o Servicios, Código PGI-002, Versión 1, que se debe hacer entrega formal de los bienes a los funcionarios, a través del Acta de Aceptación / Devolución de bienes y/o servicios (FGD-015). Solicitadas las actas de entrega del proceso de Infraestructura a la Dirección Operativa, de los bienes adquiridos en torno al contrato CD 003-2024, señala el Director Operativo que no le han sido entregados los bienes mediante acta. Manifiesta que los bienes fueron recibidos por él al contratista (en su calidad de supervisor del contrato) y por ser bienes que serían asignados a su dependencia se mantuvieron allí para su uso sin surtir el trámite correspondiente. Esto puede obedecer a falta de coordinación entre las direcciones operativa y administrativa. Como consecuencia, se está incumpliendo con la obligación de asignar los bienes conforme lo establece el Manual de Procesos y Procedimientos que rige la entidad. </t>
  </si>
  <si>
    <t>1. Revisar el  manual de procesos y procedimientos en el procedimiento de infraestructura (recibo y registro de entrega de bienes).
2. Oficiar al lider del proceso de infraestructura sobre la importancua y pertinencia de realizar las entregas de bienes a los funcionarios mediante acta de entrega.
3. Revisar las actas de entrega de los bienes adquiridos por la entidad y las actas de entrega al proceso de entrega y supervision.</t>
  </si>
  <si>
    <t>DIRECCION OPERATIVA
PROCESO DE INFRAESTRUCTURA</t>
  </si>
  <si>
    <t>N. DE BIENES Y/O SERVICIOS RECIBIDOS POR EL PROCESO DE INFRAESTRUCTURA
/
No DE BIENES Y/O SERVICIOS ENTREGADOS POR EL PROCESO DE INFRAESTRUCTURA</t>
  </si>
  <si>
    <t xml:space="preserve">La Ley 87 de 1993, conocida como Ley Orgánica de Control Interno, dispone que las entidades públicas deben diseñar y aplicar métodos y procedimientos de control interno para proteger los recursos y asegurar una adecuada administración. De igual manera el Decreto 338 de 2019 modifica el Decreto 1083 de 2015 y establece la Red Anticorrupción, reforzando la importancia del control interno en las entidades públicas. Requeridos los controles para el suministro y/o consumo de combustible, se observa que estos son llevados de manera informal al no poder ser evidenciados los correspondientes soportes. Lo anterior puede obedecer a posible falta de procedimientos claros y establecidos, lo que puede generar  un uso inadecuado o desvío de los recursos. </t>
  </si>
  <si>
    <t>1. Levantar procedimiento para la  entrega  del combustible a los organismos de seguridad, que contengan el paso a paso, responsables y los controles necesarios.
2. Crear formato de solciitud y entrega de combustible por parte de los organismos de seguridad.
3. Revisar la relacion de entrega de combustible por parte del contratista Vs las autorizaciones por parte del responsable de la entidad.</t>
  </si>
  <si>
    <t xml:space="preserve">DIRECCION OPERATIVA </t>
  </si>
  <si>
    <t>COMBUSTIBLE SOLICITADO POR LOS ORGANISMOS DE SEGURIDAD
/
COMBUSTIBLE ENTREGADO POR LOS ORGANISMOS DE SEGURIDAD</t>
  </si>
  <si>
    <t>La Ley 87 de 1993, conocida como Ley Orgánica de Control Interno, dispone que las entidades públicas deben diseñar y aplicar métodos y procedimientos de control interno para proteger los recursos y asegurar una adecuada administración. De igual manera el Decreto 338 de 2019 modifica el Decreto 1083 de 2015 y establece la Red Anticorrupción, reforzando la importancia del control interno en las entidades públicas. Requeridos los procedimientos de la Dirección Operativa, como instancia de cumplimiento de las actividades misionales, se observa que solamente se encuentra estandarizado el procedimiento Recibo, Registro y Entrega de Bienes y/o Servicios, Código PGI-002, Versión 1 careciendo de procedimientos para mantenimiento general de herramientas tecnológicas, suministro de combustible, gestión de convivencia, gestión medio ambiental blue flag, entre otros. Lo anterior por posible desconocimiento sobre la importancia de tener procedimientos estandarizados en todas las áreas operativas, lo que podría afectar la eficiencia y la calidad de los servicios.</t>
  </si>
  <si>
    <t xml:space="preserve">1. Levantar procedimiento con actividades detallas de mantenimiento general de herramientas tecnológicas, suministro de combustible, gestión de convivencia, gestión medio ambiental blue flag.
2. Formalizalos a la oficina de planeacion para su estnadarizacion.
3. Socializar procedimeitno con el area operativa </t>
  </si>
  <si>
    <t xml:space="preserve">PROCEDIMIENTO DE  PROYECTOS DIRECCION OPERATIVA FORMACLIZADOS
/
PROCEDIMIENTO  DE PROYECTOS DE DIRECCION OPERATIVA PROGRAMADOS </t>
  </si>
  <si>
    <t>Firma de Líder de proceso
                                                                                        JULIO DE VOZ CARRASQUILLA                                                                                  
                                                                                                     Director Operativo</t>
  </si>
  <si>
    <t>Enero de 2025</t>
  </si>
  <si>
    <t>(No. De información publicada / No. De información a publicar) * 100%</t>
  </si>
  <si>
    <r>
      <t xml:space="preserve">Validadas las conciliaciones bancarias, a corte junio 30 de 2023, se evidencia que fueron elaboradas. Al realizar el correspondiente cruce de información con los extractos bancarios y libros auxiliares de bancos tomados del sistema de información SAFE, Se evidencia que efectivamente no se encuentran diferencias de saldos luego de la realización de las conciliaciones bancarias correspondientes hasta el mes de junio de 2023. se  considera que los gastos financieros, por su naturaleza, no son susceptibles de ser recuperados, por ende, clasificar como gasto los valores pagados por comisión bancaria de embargos cobrados por el Banco Agrario, aplicados a contratistas y funcionarios de la entidad, no sería en esta cuenta, sino, preferiblemente, constituir una cuenta por cobrar, dado que los recursos nuevamente se reintegran a la entidad, en la mayoría de los casos </t>
    </r>
    <r>
      <rPr>
        <b/>
        <sz val="10"/>
        <color theme="1"/>
        <rFont val="Calibri"/>
        <family val="2"/>
        <scheme val="minor"/>
      </rPr>
      <t>(Recomendación)</t>
    </r>
  </si>
  <si>
    <t>Se implementará una vez se ejecute las actividades programadas en el PETI las cuales no se ejecutaron en el 2024 y quedaran para ejecutar en el 2025.</t>
  </si>
  <si>
    <t>Se asignara en esta vigencia los recursos necesarios para la  elaboración  e implementación del modelo MSPI y quedara para ejecutar en el mes de Mayo 2025.</t>
  </si>
  <si>
    <t>Se asignara en esta vigencia los recursos necesarios para la  elaboración  e implementación del modelo MAE, TI- MGGTI, TI – MGPTI quedara para ejecutar en el mes de Mayo 2025.</t>
  </si>
  <si>
    <t>Se revisará el procedimiento en general de acuerdo a los requisitos exigidos por ley y teniendo en cuenta los formatos necesarios que evidencien el buen desarrollo del proceso en el mes de Abril 2025.</t>
  </si>
  <si>
    <t>En el 2025 se implementarán los correctivos necesarios para que una persona sea la encargada de la pagina web su funcionabilidad y actualización de esta.</t>
  </si>
  <si>
    <t>Cerradas</t>
  </si>
  <si>
    <t>Abiertas</t>
  </si>
  <si>
    <t>Efectividad</t>
  </si>
  <si>
    <t>Número de Observ.</t>
  </si>
  <si>
    <t>Planeación</t>
  </si>
  <si>
    <t>Seguimiento instrumentos archivísticos para dar respuesta a circular externa 003 de 15 de mayo de 2023 del AGN</t>
  </si>
  <si>
    <r>
      <rPr>
        <b/>
        <sz val="10"/>
        <rFont val="Calibri"/>
        <family val="1"/>
      </rPr>
      <t>PLAN DE MEJORAMIENTO</t>
    </r>
  </si>
  <si>
    <r>
      <rPr>
        <sz val="10"/>
        <rFont val="Calibri"/>
        <family val="1"/>
      </rPr>
      <t>Codigo: FCT - 013 Version: 1.0  Fecha: 26/03/2019</t>
    </r>
  </si>
  <si>
    <r>
      <rPr>
        <b/>
        <sz val="10"/>
        <rFont val="Calibri"/>
        <family val="1"/>
      </rPr>
      <t>AREA</t>
    </r>
  </si>
  <si>
    <r>
      <rPr>
        <sz val="10"/>
        <rFont val="Calibri"/>
        <family val="1"/>
      </rPr>
      <t>DIRECCIÓN ADMINISTRATIVA Y FINANCIERA</t>
    </r>
  </si>
  <si>
    <r>
      <rPr>
        <b/>
        <sz val="10"/>
        <rFont val="Calibri"/>
        <family val="1"/>
      </rPr>
      <t>LIDER DE PROCESO</t>
    </r>
  </si>
  <si>
    <r>
      <rPr>
        <sz val="10"/>
        <rFont val="Calibri"/>
        <family val="1"/>
      </rPr>
      <t>REMBERTO VIAÑA GONZALEZ - JENNIFER ACEVEDO LAFAURIE</t>
    </r>
  </si>
  <si>
    <r>
      <rPr>
        <b/>
        <sz val="10"/>
        <rFont val="Calibri"/>
        <family val="1"/>
      </rPr>
      <t>VIGENCIA</t>
    </r>
  </si>
  <si>
    <r>
      <rPr>
        <b/>
        <sz val="10"/>
        <rFont val="Calibri"/>
        <family val="1"/>
      </rPr>
      <t>AUDITORIA</t>
    </r>
  </si>
  <si>
    <r>
      <rPr>
        <sz val="10"/>
        <rFont val="Calibri"/>
        <family val="1"/>
      </rPr>
      <t>GESTIÓN INFRAESTRUCTURA</t>
    </r>
  </si>
  <si>
    <r>
      <rPr>
        <b/>
        <sz val="10"/>
        <rFont val="Calibri"/>
        <family val="1"/>
      </rPr>
      <t>Objetivo de Auditoria</t>
    </r>
  </si>
  <si>
    <r>
      <rPr>
        <sz val="10"/>
        <rFont val="Calibri"/>
        <family val="1"/>
      </rPr>
      <t>Verificar a través de los procedimientos de auditoría, el cumplimiento del objetivo del proceso de Gestión de Infraestructura, de garantizar a los funcionarios de la entidad los recursos de infraestructura requeridos para el cumplimiento de sus actividades a través del suministro y/o mantenimiento de las mismas</t>
    </r>
  </si>
  <si>
    <r>
      <rPr>
        <b/>
        <sz val="10"/>
        <rFont val="Calibri"/>
        <family val="1"/>
      </rPr>
      <t>Alcance de Auditoria</t>
    </r>
  </si>
  <si>
    <r>
      <rPr>
        <sz val="10"/>
        <rFont val="Calibri"/>
        <family val="1"/>
      </rPr>
      <t>La auditoría se llevará a cabo teniendo en cuenta la normatividad legal vigente y el cumplimiento de los procedimientos del Proceso de Infraestructura, contemplados en el Manual de Procesos y Procedimientos de Distriseguridad, así como la política de fortalecimiento institucional de la entidad, para el periodo comprendido entre el último trimestre 2023 y el primer trimestre 2024</t>
    </r>
  </si>
  <si>
    <r>
      <rPr>
        <b/>
        <sz val="10"/>
        <rFont val="Calibri"/>
        <family val="1"/>
      </rPr>
      <t>No.</t>
    </r>
  </si>
  <si>
    <t>Descripcion del Hallazgo / Observacion</t>
  </si>
  <si>
    <r>
      <rPr>
        <b/>
        <sz val="10"/>
        <rFont val="Calibri"/>
        <family val="1"/>
      </rPr>
      <t>Accion de Mejoramiento a desarrollar</t>
    </r>
  </si>
  <si>
    <r>
      <rPr>
        <b/>
        <sz val="10"/>
        <rFont val="Calibri"/>
        <family val="1"/>
      </rPr>
      <t>Area Encargada</t>
    </r>
  </si>
  <si>
    <r>
      <rPr>
        <b/>
        <sz val="10"/>
        <rFont val="Calibri"/>
        <family val="1"/>
      </rPr>
      <t>Responsable del Cumplimiento</t>
    </r>
  </si>
  <si>
    <r>
      <rPr>
        <sz val="10"/>
        <rFont val="Calibri"/>
        <family val="1"/>
      </rPr>
      <t>Ejecución</t>
    </r>
  </si>
  <si>
    <r>
      <rPr>
        <b/>
        <sz val="10"/>
        <rFont val="Calibri"/>
        <family val="1"/>
      </rPr>
      <t>Indicador de Cumplimiento</t>
    </r>
  </si>
  <si>
    <r>
      <rPr>
        <b/>
        <sz val="10"/>
        <rFont val="Calibri"/>
        <family val="1"/>
      </rPr>
      <t>Metas</t>
    </r>
  </si>
  <si>
    <r>
      <rPr>
        <b/>
        <sz val="10"/>
        <rFont val="Calibri"/>
        <family val="1"/>
      </rPr>
      <t>%
Avance</t>
    </r>
  </si>
  <si>
    <r>
      <rPr>
        <b/>
        <sz val="10"/>
        <rFont val="Calibri"/>
        <family val="1"/>
      </rPr>
      <t>Observaciones</t>
    </r>
  </si>
  <si>
    <r>
      <rPr>
        <b/>
        <sz val="10"/>
        <rFont val="Calibri"/>
        <family val="1"/>
      </rPr>
      <t>Fecha de
Inicio</t>
    </r>
  </si>
  <si>
    <r>
      <rPr>
        <b/>
        <sz val="10"/>
        <rFont val="Calibri"/>
        <family val="1"/>
      </rPr>
      <t>Fecha de
Terminacion</t>
    </r>
  </si>
  <si>
    <r>
      <rPr>
        <sz val="10"/>
        <rFont val="Calibri"/>
        <family val="1"/>
      </rPr>
      <t>El objetivo del proceso Gestión Infraestructura no cumplen con tres
(3) de las cinco (5) características SMART, principalmente: Medible (cuánto), Realista (para qué) y A tiempo (cuándo), contrariando lo establecido en la Guía para la gestión por procesos en el marco del Modelo Integrado de Planeación (MIPG) Vr.1, numeral 3.5.1. Lo anterior, posiblemente por el desconocimiento de la Guía para la gestión por procesos en el marco del Modelo Integrado de Planeación y Gestión (MIPG), lo que impide contar con objetivos eficaces que orienten debidamente la finalidad del proceso y sus subprocesos</t>
    </r>
  </si>
  <si>
    <r>
      <rPr>
        <sz val="10"/>
        <rFont val="Calibri"/>
        <family val="1"/>
      </rPr>
      <t>Revisar  y  actualizar  el  objetivo  de  la  caracterización  del proceso   de   Gestión   de   Infraestructura   teniendo   en cuenta las 5 caracteristicas SMART.</t>
    </r>
  </si>
  <si>
    <r>
      <rPr>
        <sz val="10"/>
        <rFont val="Calibri"/>
        <family val="1"/>
      </rPr>
      <t>Dirección Administrativa y financiera - Recursos Humanos y Físicos</t>
    </r>
  </si>
  <si>
    <r>
      <rPr>
        <sz val="10"/>
        <rFont val="Calibri"/>
        <family val="1"/>
      </rPr>
      <t>Remberto Viaña - Jennifer Acevedo</t>
    </r>
  </si>
  <si>
    <r>
      <rPr>
        <sz val="10"/>
        <rFont val="Calibri"/>
        <family val="1"/>
      </rPr>
      <t>Cumplimiento de las caracteristicas del objetivo del proceso</t>
    </r>
  </si>
  <si>
    <r>
      <rPr>
        <sz val="10"/>
        <rFont val="Calibri"/>
        <family val="1"/>
      </rPr>
      <t>Objetivo actualizado, revisado y aprobado</t>
    </r>
  </si>
  <si>
    <r>
      <rPr>
        <sz val="10"/>
        <rFont val="Calibri"/>
        <family val="1"/>
      </rPr>
      <t>Los procedimientos adscritos al proceso de Gestión Infraestructura no tienen contemplado objetivos, ni alcance, que permita describir lo que se pretende lograr con la ejecución del mismo, pertinencia y límites del procedimiento, así como aquellas generalidades o políticas operacionales. Del mismo, las actividades establecidas se encuentran descritas en forma general y no detallan la manera en la que estas deben realizarse para cumplir las actividades de un proceso, tal como lo establece el numeral 4.1 de la Guía de Gestión por Proceso en el Marco del MIPG. Lo anterior, por desconocimiento de los lineamientos definidos para la elaboración de los procedimientos, generando dificultades para que cualquier persona, independientemente de quien lo elaboró, pueda desarrollarla; del mismo modo, no se está garantizando el conocimiento de las actividades importantes de la entidad</t>
    </r>
  </si>
  <si>
    <r>
      <rPr>
        <sz val="10"/>
        <rFont val="Calibri"/>
        <family val="1"/>
      </rPr>
      <t>Actualizar los procedimientos del proceso de Gestión de Infraestructura de acuerdo con los lineamientos establecidos en el numeral 4.1 de la Guía de Gestión por Proceso en el Marco del MIPG.</t>
    </r>
  </si>
  <si>
    <r>
      <rPr>
        <sz val="10"/>
        <rFont val="Calibri"/>
        <family val="1"/>
      </rPr>
      <t>Cumplimiento de los procedimientos actualizados</t>
    </r>
  </si>
  <si>
    <r>
      <rPr>
        <sz val="10"/>
        <rFont val="Calibri"/>
        <family val="1"/>
      </rPr>
      <t>Actualizar al 100% los procedimientos del proceso de Gestión de Infraestructura</t>
    </r>
  </si>
  <si>
    <r>
      <rPr>
        <sz val="10"/>
        <rFont val="Calibri"/>
        <family val="1"/>
      </rPr>
      <t>Las actividades “determinar los requerimientos de talento humano del proceso” y “Diseñar Documentos (Formatos)” establecidas en la caracterización del proceso Gestión Infraestructura, fue establecido de manera errónea como actividades claves de éxito, toda vez que  por la naturaleza de la acción no tiene coherencia con el objetivo del proceso, además la entidad cuenta con un proceso cuyo objetivo se asocia con esta acción, desentendiendo la secuencia lógica que deben tener estas actividades fundamentales del proceso, tal como lo indica el numerales 3.5.4 de la Guía para la gestión por procesos en el marco del Modelo Integrado de Planeación (MIPG) Vr.1. Lo anterior, posiblemente por desconocimiento de la gestión por proceso en el marco del modelo integrado, lo cual dificulta la consecución de la mejora continua del proceso y el cumplimiento de los requerimientos de calidad en el desarrollo de la gestión por procesos.</t>
    </r>
  </si>
  <si>
    <r>
      <rPr>
        <sz val="10"/>
        <rFont val="Calibri"/>
        <family val="1"/>
      </rPr>
      <t>Actualizar la caracterización del proceso de infraestructura, revisando las actividades establecidas de acuerdo con los objetivos del proceso.</t>
    </r>
  </si>
  <si>
    <r>
      <rPr>
        <sz val="10"/>
        <rFont val="Calibri"/>
        <family val="1"/>
      </rPr>
      <t>Caracterización del proceso actualizada de acuerdo con el objetivo establecido</t>
    </r>
  </si>
  <si>
    <r>
      <rPr>
        <sz val="10"/>
        <rFont val="Calibri"/>
        <family val="1"/>
      </rPr>
      <t>Caracterización del proceso actualizada y aprobada</t>
    </r>
  </si>
  <si>
    <r>
      <rPr>
        <sz val="10"/>
        <rFont val="Calibri"/>
        <family val="1"/>
      </rPr>
      <t>No se evidenció cronograma de mantenimiento elaborado, el cual permite medir el indicador de impacto de cumplimiento relacionado con el proceso “Gestión Infraestructura”, incumpliendo la medición de indicador definida en su caracterización y lo establecido en el numeral 4.7 de la Guía para la construcción y análisis de indicadores de gestión versión 4 del Departamento Administrativo de la Función Pública. Lo anterior posiblemente por falta de conocimiento de la guía de referencia y de lo consignado en la caracterización, lo cual impide el seguimiento oportuno al cumplimiento de los objetivos, la prestación de los servicios y la adopción de acciones necesarias para corregir las desviaciones que se presenten</t>
    </r>
  </si>
  <si>
    <r>
      <rPr>
        <sz val="10"/>
        <rFont val="Calibri"/>
        <family val="1"/>
      </rPr>
      <t>Elaborar un cronograma de mantenimiento que permita el control, seguimiento y medición de indicador</t>
    </r>
  </si>
  <si>
    <r>
      <rPr>
        <sz val="10"/>
        <rFont val="Calibri"/>
        <family val="1"/>
      </rPr>
      <t>Remberto Viaña - Jennifer Acevedo - asesor externo</t>
    </r>
  </si>
  <si>
    <r>
      <rPr>
        <sz val="10"/>
        <rFont val="Calibri"/>
        <family val="1"/>
      </rPr>
      <t>Elaboración de cronograma de mantenimiento</t>
    </r>
  </si>
  <si>
    <r>
      <rPr>
        <sz val="10"/>
        <rFont val="Calibri"/>
        <family val="1"/>
      </rPr>
      <t>Cronograma de mantenimiento revisado y en ejecución</t>
    </r>
  </si>
  <si>
    <r>
      <rPr>
        <sz val="10"/>
        <rFont val="Calibri"/>
        <family val="1"/>
      </rPr>
      <t>Los riesgos definidos en el formato de caracterización CGI-001 del proceso de Gestión infraestructura no coinciden con los riesgos descritos en la matriz de riesgo Código MDEYP- 002 y Código MDEYO- 012, versiones 1, contrariando lo estipulado en el numeral 2.5 de la Guía para la administración del riesgo y el diseño de controles en entidades públicas, Versión 5 y el numeral 5.1 de la Guía para la gestión por procesos en el marco del Modelo Integrado de Planeación (MIPG) Vr.1, posiblemente por desconocimiento de las guías mencionadas y articulación de la gestión institucional, ocasionando inadecuada administración de riesgos el incumplimiento de los objetivos del proceso y una eventual afectación reputacional por la materialización de mismos</t>
    </r>
  </si>
  <si>
    <r>
      <rPr>
        <sz val="10"/>
        <rFont val="Calibri"/>
        <family val="1"/>
      </rPr>
      <t>Actualizar la caracterización del proceso e identificar los riesgos de acuerdo con lo definido en las actividades de la misma y actualizar matriz de riesgos del proceso.</t>
    </r>
  </si>
  <si>
    <r>
      <rPr>
        <sz val="10"/>
        <rFont val="Calibri"/>
        <family val="1"/>
      </rPr>
      <t>Riesgos definidos de acuerdo con las actividades consignadas en la caracterización</t>
    </r>
  </si>
  <si>
    <r>
      <rPr>
        <sz val="10"/>
        <rFont val="Calibri"/>
        <family val="1"/>
      </rPr>
      <t>Matriz de riesgo del proceso de infraestructura actualizada</t>
    </r>
  </si>
  <si>
    <r>
      <rPr>
        <sz val="10"/>
        <rFont val="Calibri"/>
        <family val="1"/>
      </rPr>
      <t>En documentación revisada no se halló la participación de ninguno de los responsables designados en las cuatro (4) actividades del procedimiento Tramite de Solicitud de Requerimientos de Infraestructura , como quiera que es el Ingeniero de Tics quien elabora y presenta al P.U.E de Planeación un resumen consolidado de todos los requerimientos hechos por las diferentes áreas; donde dichos funcionarios no tienen participación en el procedimiento descrito; así mismo, no se tiene contemplado una acción de interrelación del proceso de gestión infraestructura y el proceso TICs, cuyo responsables sean el líder de este último proceso, contradiciendo lo establecido en el numeral 4.1 de la Guía de Gestión por Proceso en el marco del Modelo Integrado de Planeación y Gestión-MIP. Lo anterior posiblemente, por desconocimiento de los lineamientos dispuestos en la gestión proceso, lo cual podría  conllevar a posible inoperancia del proceso y no garantizar la
transferencia de conocimiento</t>
    </r>
  </si>
  <si>
    <r>
      <rPr>
        <sz val="10"/>
        <rFont val="Calibri"/>
        <family val="1"/>
      </rPr>
      <t xml:space="preserve">Actualizar   el   procedimiento   </t>
    </r>
    <r>
      <rPr>
        <i/>
        <sz val="10"/>
        <rFont val="Calibri"/>
        <family val="1"/>
      </rPr>
      <t xml:space="preserve">Tramite   de   Solicitud   de Requerimiento de Infraestructura,  </t>
    </r>
    <r>
      <rPr>
        <sz val="10"/>
        <rFont val="Calibri"/>
        <family val="1"/>
      </rPr>
      <t>y actualizar el formato y socializarlo a las partes intervinientes en el proceso</t>
    </r>
  </si>
  <si>
    <r>
      <rPr>
        <sz val="10"/>
        <rFont val="Calibri"/>
        <family val="1"/>
      </rPr>
      <t>Recursos Humanos y Fisicos
Asesora externa DAF</t>
    </r>
  </si>
  <si>
    <r>
      <rPr>
        <sz val="10"/>
        <rFont val="Calibri"/>
        <family val="1"/>
      </rPr>
      <t>Jennifer Acevedo - Asesor externo</t>
    </r>
  </si>
  <si>
    <r>
      <rPr>
        <sz val="10"/>
        <rFont val="Calibri"/>
        <family val="1"/>
      </rPr>
      <t>Procedimiento Tramite de Solicitud de Requerimiento de Infraestructura actualizado con versión y fecha</t>
    </r>
  </si>
  <si>
    <r>
      <rPr>
        <sz val="10"/>
        <rFont val="Calibri"/>
        <family val="1"/>
      </rPr>
      <t>Procedimiento y formatos soportes actualizados y socializados</t>
    </r>
  </si>
  <si>
    <r>
      <rPr>
        <sz val="10"/>
        <rFont val="Calibri"/>
        <family val="1"/>
      </rPr>
      <t>Los puntos de control definidos en el procedimiento denominado
“Tramite de Solicitud de Requerimientos de Infraestructura” son ambiguos, es decir, no permite determinar cuál es la evidencia que se generan con la aplicación de la acción del procedimiento y/o en algunos casos no se logra identificar a que tipo de documento se refiere, como quiera que para la actividad número uno (1) se definió como punto de control “Unidad de Archivo”; en el paso dos (2) correspondiente “aprobación o negación del requerimiento de infraestructura” y el tres (3) denominado “Revisión de la disponibilidad del requerimiento de infraestructura” no indican documentos para acreditar el desarrollo de la acción. Lo anterior incumpliendo con el elemento del registro señalado en el numeral 4.1 de la Guía de Gestión por Proceso en el Marco del MIPG, situación que conlleva a que se pierda la memoria institucional y expone al
proceso a no cumplimiento de sus objetivos</t>
    </r>
  </si>
  <si>
    <r>
      <rPr>
        <sz val="10"/>
        <rFont val="Calibri"/>
        <family val="1"/>
      </rPr>
      <t xml:space="preserve">Actualizar   el   procedimiento   </t>
    </r>
    <r>
      <rPr>
        <i/>
        <sz val="10"/>
        <rFont val="Calibri"/>
        <family val="1"/>
      </rPr>
      <t xml:space="preserve">Tramite   de   Solicitud   de Requerimiento  de Infraestructura,   </t>
    </r>
    <r>
      <rPr>
        <sz val="10"/>
        <rFont val="Calibri"/>
        <family val="1"/>
      </rPr>
      <t>incluyendo  puntos  de control efectivos</t>
    </r>
  </si>
  <si>
    <r>
      <rPr>
        <sz val="10"/>
        <rFont val="Calibri"/>
        <family val="1"/>
      </rPr>
      <t>Jennifer Acevedo - Yinis Palmett</t>
    </r>
  </si>
  <si>
    <r>
      <rPr>
        <sz val="10"/>
        <rFont val="Calibri"/>
        <family val="1"/>
      </rPr>
      <t>Procedimiento actualizados con puntos control efectivos y socializados</t>
    </r>
  </si>
  <si>
    <r>
      <rPr>
        <sz val="10"/>
        <rFont val="Calibri"/>
        <family val="1"/>
      </rPr>
      <t>No existe coherencia entre el Plan Anual de Adquisiciones de las vigencias 2023/ 2024 y las necesidades reportadas por el líder de procesos, debido a que este último hace entrega únicamente de la relación de equipos tecnológicos mientras que en el documento de planeación (PAA) se consignan un número superior de elementos de infraestructura a adquirir en dichas anualidades; inobservando el  paso #4 del procedimiento Tramite de Solicitud de Requerimientos de Infraestructura. Lo anterior ocasionado por falta de conocimiento en la interrelación de procesos, ocasionando posiblemente que la planeación proyectada no responda a las necesidades presentadas por los diferentes funcionarios para el desarrollo de sus labores</t>
    </r>
  </si>
  <si>
    <r>
      <rPr>
        <sz val="10"/>
        <rFont val="Calibri"/>
        <family val="1"/>
      </rPr>
      <t>Actualizar   el   procedimiento   Tramite   de   solicitud   de requerimientos  dando  claridad  que  el  consolidado  de necesidades se debe llevar desde cada una de las areas y el area de recursos fisicos solo tramitara las relacionadas a las necesidades de personal</t>
    </r>
  </si>
  <si>
    <r>
      <rPr>
        <sz val="10"/>
        <rFont val="Calibri"/>
        <family val="1"/>
      </rPr>
      <t>Dirección Administrativa y financiera - Profesional Especializado Planeación</t>
    </r>
  </si>
  <si>
    <r>
      <rPr>
        <sz val="10"/>
        <rFont val="Calibri"/>
        <family val="1"/>
      </rPr>
      <t>Jennifer Acevedo - Remberto viaña</t>
    </r>
  </si>
  <si>
    <r>
      <rPr>
        <sz val="10"/>
        <rFont val="Calibri"/>
        <family val="1"/>
      </rPr>
      <t>Se hallaron los formatos denominados “Registro y control de entregas elementos de cafetería, aseo y asepsia” de código FGI – 002 y “Registro y control de entregas útiles de oficina e impresión” con código FGI-003; sin embargo no han sido implementados como mecanismos (inventarios) para el registro, caracterización y cuantificación de los insumos de papelería, cafetería y aseo con los que cuenta Distriseguridad, el cual permita ejercer un control administrativo, legal y técnico de los mismos, es decir, realizar oportunamente los mantenimientos requeridos, y disponer de forma efectiva en el ingresos y salida de elementos; situación que a consideración del equipo auditor, inobserva lo dispuesto en el numeral 3.2.2 de la Política de Fortalecimiento organizacional y simplificación de procesos del Manual Operativo del Modelo Integrado de Planeación y Gestión- MIPG, versión 5, el alcance y la
actividad número 3 definidas en el procedimiento “Recibo, registro y
entrega de Bienes y/o servicios” del Manual de Procesos y procedimientos, versión 1 del 18 de noviembre de 2021 y el procedimiento “Verificación del Inventario” del Manual para el
Manejo y Control de Bienes código: MGI – 001 del 3 de octubre de 2022. Lo anterior exponiendo el proceso al incumplimiento de sus objetivos, por la pérdida o hurto de los bienes almacenado, debido a que no se tiene certeza del total de bienes a cargos de la entidad, características de estos y a que funcionario se tiene asignado.</t>
    </r>
  </si>
  <si>
    <r>
      <rPr>
        <sz val="10"/>
        <rFont val="Calibri"/>
        <family val="1"/>
      </rPr>
      <t>Adquirir   e   implementar   el   modulo   de   inventarios   y activos fijos en SAFE</t>
    </r>
  </si>
  <si>
    <r>
      <rPr>
        <sz val="10"/>
        <rFont val="Calibri"/>
        <family val="1"/>
      </rPr>
      <t>Jennifer Acevedo- Remberto Viaña</t>
    </r>
  </si>
  <si>
    <r>
      <rPr>
        <sz val="10"/>
        <rFont val="Calibri"/>
        <family val="1"/>
      </rPr>
      <t>Formatos actualizados</t>
    </r>
  </si>
  <si>
    <r>
      <rPr>
        <sz val="10"/>
        <rFont val="Calibri"/>
        <family val="1"/>
      </rPr>
      <t>Se evidenció que el documento producto de la ejecución del proceso para el reconocimiento y medición de la propiedad, planta y equipo de bien e insumos de la entidad, correspondiente al codificado con numero FGI-003 y denominado “Inventario General Consolidado/ 1665 Muebles, Enseres y Equipos de Oficina/ Depreciación: Enero 2024”, implementado como control de gestión contable se encuentra desactualizado, toda vez que no se reportan los vehículos de placas OUG 753 y OUG 890, los cuales hacen parte de los activos de la entidad, donde el primero fue entregada al Consejo Superior de la Judicatura en calidad de comodato y el segundo corresponde al adquirido mediate orden de compra OC-117387. Así mismo, al no existir un inventario de bienes físicos, no se está realizando conciliación de la información registrada en la base de datos del área de almacén e inventarios y la gestión contable, contradiciendo lo señalado en el numeral 3.2.2 de la Política de Fortalecimiento organizacional y simplificación de procesos del Manual Operativo del Modelo Integrado de Planeación y Gestión- MIPG, versión 5, el cual que dispone que “Mantener una permanente comunicación entre la gestión de recursos físicos y la gestión contable, para conciliar mensualmente la información registrada en la base de datos del área de almacén e inventarios. Es decir, que el control administrativo y físico de los bienes esté acorde con su control contable” y la Política de inventario adoptada en la Resolución 058 de 2019 (Manual de Políticas contables de Distriseguridad); En consecuencia, posiblemente no se estaría garantizando una adecuada depreciación y medición de los activos fijos de la entidad, afectando el reporte de la situación financiera</t>
    </r>
  </si>
  <si>
    <r>
      <rPr>
        <sz val="10"/>
        <rFont val="Calibri"/>
        <family val="1"/>
      </rPr>
      <t>Realizar  inventario  de  activos  de  la  entidad  y  verificar cuales   estan   en   funcionamiento   y   cuales   estan   en proceso    de   baja   para   el   tema   de   la   depreciacion. Implementar el modulo de activos fijos adquiridos con el proveedor prixmasol</t>
    </r>
  </si>
  <si>
    <r>
      <rPr>
        <sz val="10"/>
        <rFont val="Calibri"/>
        <family val="1"/>
      </rPr>
      <t>Recursos Humanos y Fisicos- Dirteccion Operativa - Direcccion Adminiatrativa y financiera</t>
    </r>
  </si>
  <si>
    <r>
      <rPr>
        <sz val="10"/>
        <rFont val="Calibri"/>
        <family val="1"/>
      </rPr>
      <t>Jennifer Acevedo - Remberto viaña - asesores externo</t>
    </r>
  </si>
  <si>
    <r>
      <rPr>
        <sz val="10"/>
        <rFont val="Calibri"/>
        <family val="1"/>
      </rPr>
      <t>Reunion para designacion de roles dentro del proceso de  realizacion de inventario de activos y depreciacion.</t>
    </r>
  </si>
  <si>
    <r>
      <rPr>
        <sz val="10"/>
        <rFont val="Calibri"/>
        <family val="1"/>
      </rPr>
      <t>Acta de  reunion para designacion de roles dentro del proceso de realizacion de inventario de activos y depreciacion.</t>
    </r>
  </si>
  <si>
    <r>
      <rPr>
        <sz val="10"/>
        <rFont val="Calibri"/>
        <family val="1"/>
      </rPr>
      <t>Los espacios dispuestos para el almacenamiento de los recursos físicos de la entidad, correspondiente a cuarto en las instalaciones administrativa de Distriseguridad (oficina 609 y 610 del Edificio Inteligente) y bodega ubicada en el barrio Ceballos Transversal 54#22 E 108 con entrada al sector Nuevo Oriente, conforme con contrato de arriendo No. CO1.PCCNTR.6010067 no se encuentran en óptimas condiciones de higiene, seguridad e iluminación, poniendo en riesgo la preservación del material almacenado ante un posible deterioro, pedida o hurto. Adicionalmente, la Profesional Universitaria a cargo del almacén se encuentran en riesgo físico, debido a las dificultades en el acceso y salubridad en la que se encuentran los inmuebles.
Situación que podría conllevar a un posible detrimento patrimonial y sanciones disciplinaria, como quiera que conforme al numeral 22 y 23 del artículo 38 de la Ley 1952 de 2019 es deber de los funcionarios públicos:
“(…) Vigilar y salvaguardar los bienes y valores que le han sido encomendados y cuidar que sean utilizados debida y racionalmente, de conformidad con los fines a que han sido destinados.”
“Responder por la conservación de los útiles, equipos, muebles y bienes confiados a su guarda o administración y rendir cuenta oportuna de su utilización”</t>
    </r>
  </si>
  <si>
    <r>
      <rPr>
        <sz val="10"/>
        <rFont val="Calibri"/>
        <family val="1"/>
      </rPr>
      <t>Visita    a    la    bodega    ubicada    en    ceballos    con    el acompañamiento   de  Direccion   Operativa  para   definir activos para dar de baja y definir proceso de disposicion.</t>
    </r>
  </si>
  <si>
    <r>
      <rPr>
        <sz val="10"/>
        <rFont val="Calibri"/>
        <family val="1"/>
      </rPr>
      <t>Recursos Humanos y Fisicos - Direccion Operativa - Direccion Admionistrativa y Financiera</t>
    </r>
  </si>
  <si>
    <r>
      <rPr>
        <sz val="10"/>
        <rFont val="Calibri"/>
        <family val="1"/>
      </rPr>
      <t>Proceso de baja y disposición de elementos en bodega de almacenamiento</t>
    </r>
  </si>
  <si>
    <r>
      <rPr>
        <sz val="10"/>
        <rFont val="Calibri"/>
        <family val="1"/>
      </rPr>
      <t>Certificados de disposición final de elementos almacenados</t>
    </r>
  </si>
  <si>
    <r>
      <rPr>
        <sz val="10"/>
        <rFont val="Calibri"/>
        <family val="1"/>
      </rPr>
      <t>Hacer   jornada   de   orden   ,   limpieza   y  adecuación   en espacio de almacenamiento en la oficina 608</t>
    </r>
  </si>
  <si>
    <r>
      <rPr>
        <sz val="10"/>
        <rFont val="Calibri"/>
        <family val="1"/>
      </rPr>
      <t>Jornadas de orden y limpieza y adecuación de almacenamiento</t>
    </r>
  </si>
  <si>
    <r>
      <rPr>
        <sz val="10"/>
        <rFont val="Calibri"/>
        <family val="1"/>
      </rPr>
      <t>Jornada de orden ejecutada</t>
    </r>
  </si>
  <si>
    <r>
      <rPr>
        <sz val="10"/>
        <rFont val="Calibri"/>
        <family val="1"/>
      </rPr>
      <t>No se identificaron y/o presentaron soportes documentales que permitan evaluar con evidencias la ejecución de los procedimientos diseñados por el proceso de Gestión Infraestructura para la administración de sus recursos físicos, Lo anterior incumpliendo con el elemento del registro señalado en el numeral 4.1 de la Guía de Gestión por Proceso en el Marco del MIPG, situación que conlleva a que se pierda la memoria institucional y expone al proceso a no cumplimiento de sus objetivos</t>
    </r>
  </si>
  <si>
    <r>
      <rPr>
        <sz val="10"/>
        <rFont val="Calibri"/>
        <family val="1"/>
      </rPr>
      <t>Establecer     formatos     de     registro     que     permitan docuementar    la    evidencia    de    la    gestión    de    los procedimientos</t>
    </r>
  </si>
  <si>
    <r>
      <rPr>
        <sz val="10"/>
        <rFont val="Calibri"/>
        <family val="1"/>
      </rPr>
      <t>Recursos Humanos y Fisicos</t>
    </r>
  </si>
  <si>
    <r>
      <rPr>
        <sz val="10"/>
        <rFont val="Calibri"/>
        <family val="1"/>
      </rPr>
      <t>PU Jennifer Acevedo L.</t>
    </r>
  </si>
  <si>
    <r>
      <rPr>
        <sz val="10"/>
        <rFont val="Calibri"/>
        <family val="1"/>
      </rPr>
      <t>Formatos de registros realizados y codificados</t>
    </r>
  </si>
  <si>
    <r>
      <rPr>
        <sz val="10"/>
        <rFont val="Calibri"/>
        <family val="1"/>
      </rPr>
      <t>Formatos de registros implementados</t>
    </r>
  </si>
  <si>
    <r>
      <rPr>
        <sz val="10"/>
        <rFont val="Calibri"/>
        <family val="1"/>
      </rPr>
      <t>No se está realizando levantamiento de bienes de consumo en la bodega, el cual debe ser desarrollado de forma integral en cada semestre (corte 30 de junio/ 31 de diciembre) y de manera aleatoria mensualmente, con el propósito de contar todos los bienes y activos fijo, si al momento de este hay en bodega, tal como lo establece la actividad 1 del procedimiento denominado “Verificación del Inventario” del Manual para el Manejo y Control de los Bienes de Distriseguridad. Lo anterior se debe presuntamente al desconocimiento del procedimiento en mención y a la insuficiencia de recurso humano necesario para la implementación de dichas tareas, comprometiendo la conservación y custodia eficiente de los bienes</t>
    </r>
  </si>
  <si>
    <r>
      <rPr>
        <sz val="10"/>
        <rFont val="Calibri"/>
        <family val="1"/>
      </rPr>
      <t>Revisar  y  actualizar  el  procedimiento  de  verificación  de inventario    estableciendo    frecuencias    ajustadas    de revisión de los bienes a la entidad</t>
    </r>
  </si>
  <si>
    <r>
      <rPr>
        <sz val="10"/>
        <rFont val="Calibri"/>
        <family val="1"/>
      </rPr>
      <t>PU Recursos Humanos y Fisicos y Diereccion Administrativa y Financiera</t>
    </r>
  </si>
  <si>
    <r>
      <rPr>
        <sz val="10"/>
        <rFont val="Calibri"/>
        <family val="1"/>
      </rPr>
      <t>DAF - Pu Jennifer Acevedo L - asesor externo</t>
    </r>
  </si>
  <si>
    <r>
      <rPr>
        <sz val="10"/>
        <rFont val="Calibri"/>
        <family val="1"/>
      </rPr>
      <t>Procedimiento Verficación de inventario actualizado con version y fecha</t>
    </r>
  </si>
  <si>
    <r>
      <rPr>
        <sz val="10"/>
        <rFont val="Calibri"/>
        <family val="1"/>
      </rPr>
      <t>Procedimiento actualizado</t>
    </r>
  </si>
  <si>
    <r>
      <rPr>
        <sz val="10"/>
        <rFont val="Calibri"/>
        <family val="1"/>
      </rPr>
      <t>El sistema contable con el que cuenta la entidad no emite un Kardex de inventario que permita cotejar el inventario reportado por dicha plataforma con los artículos que se encuentran físicamente en la bodega, incumpliendo con la actividad 1 del procedimiento denominado “Verificación del Inventario” del Manual para el Manejo y Control de los Bienes de Distriseguridad. Lo anterior se debe presuntamente al desconocimiento del procedimiento en mención y a la insuficiencia de recurso humano necesario para la implementación de dichas tareas, comprometiendo la conservación y custodia eficiente de los bienes.</t>
    </r>
  </si>
  <si>
    <r>
      <rPr>
        <sz val="10"/>
        <rFont val="Calibri"/>
        <family val="1"/>
      </rPr>
      <t>Implementarn  el  modulo  de  inventario  adquirido   con Prixmasol (Software contrable)</t>
    </r>
  </si>
  <si>
    <r>
      <rPr>
        <sz val="10"/>
        <rFont val="Calibri"/>
        <family val="1"/>
      </rPr>
      <t>Recursos Humanos y Fisicos - Direccion Administrativa y Financiera</t>
    </r>
  </si>
  <si>
    <r>
      <rPr>
        <sz val="10"/>
        <rFont val="Calibri"/>
        <family val="1"/>
      </rPr>
      <t>Pu Jennifer Acevedo L  - Remberto Viaña Gonzalez</t>
    </r>
  </si>
  <si>
    <r>
      <rPr>
        <sz val="10"/>
        <rFont val="Calibri"/>
        <family val="1"/>
      </rPr>
      <t>30/04/20255</t>
    </r>
  </si>
  <si>
    <r>
      <rPr>
        <sz val="10"/>
        <rFont val="Calibri"/>
        <family val="1"/>
      </rPr>
      <t>Instalacion, capacitacion e implementacion de modulo para inventarios y activos fijos</t>
    </r>
  </si>
  <si>
    <r>
      <rPr>
        <sz val="10"/>
        <rFont val="Calibri"/>
        <family val="1"/>
      </rPr>
      <t>Implementacion del modulo en el sistema contable.</t>
    </r>
  </si>
  <si>
    <r>
      <rPr>
        <sz val="10"/>
        <rFont val="Calibri"/>
        <family val="1"/>
      </rPr>
      <t>Actualizar el procedimiento teniendo en cuenta el uso del
modulo</t>
    </r>
  </si>
  <si>
    <r>
      <rPr>
        <sz val="10"/>
        <rFont val="Calibri"/>
        <family val="1"/>
      </rPr>
      <t>Asesor externo
DAF</t>
    </r>
  </si>
  <si>
    <r>
      <rPr>
        <sz val="10"/>
        <rFont val="Calibri"/>
        <family val="1"/>
      </rPr>
      <t>Procedimiento
documentado</t>
    </r>
  </si>
  <si>
    <r>
      <rPr>
        <sz val="10"/>
        <rFont val="Calibri"/>
        <family val="1"/>
      </rPr>
      <t>Procedimiento
implementado</t>
    </r>
  </si>
  <si>
    <r>
      <rPr>
        <sz val="10"/>
        <rFont val="Calibri"/>
        <family val="1"/>
      </rPr>
      <t>Si bien la entidad adoptó el Manual para el control y manejo de los bienes de Distriseguridad, en este no se establecen mecanismos idóneos que permitan cumplir con la función de vigilancia y control de los fondos y bienes públicos adquiridos, inobservando lo dispuesto por en el literal d del artículo 4 de la Ley 87 de 1993, la cual señala “(…)Toda entidad bajo la responsabilidad de sus directivos debe por  lo menos implementar los siguientes aspectos que deben orientar la aplicación del control interno: d)Adopción de normas para la
protección y utilización racional de los recursos(…)”. Lo anterior pudo obedecer al desconocimiento de la normatividad citada y/o de los procedimientos de esta, exponiendo al proceso a la materialización de riesgos fiscales por perdidas de los bienes o falta de utilización de estos y posibles sanciones disciplinarios a los servidores responsables</t>
    </r>
  </si>
  <si>
    <r>
      <rPr>
        <sz val="10"/>
        <rFont val="Calibri"/>
        <family val="1"/>
      </rPr>
      <t>Actualizacion del Manual para el control y manejo de los bienes de Distriseguridad  como lo establece la Ley 87 de 1993 en articulo 4.</t>
    </r>
  </si>
  <si>
    <r>
      <rPr>
        <sz val="10"/>
        <rFont val="Calibri"/>
        <family val="1"/>
      </rPr>
      <t>Recursos Humanosy Fisicos - Direccon Administrativa y Financiera</t>
    </r>
  </si>
  <si>
    <r>
      <rPr>
        <sz val="10"/>
        <rFont val="Calibri"/>
        <family val="1"/>
      </rPr>
      <t>Pu Jenifer Acevedo L- Remb erto Viaña Gonzalez</t>
    </r>
  </si>
  <si>
    <r>
      <rPr>
        <sz val="10"/>
        <rFont val="Calibri"/>
        <family val="1"/>
      </rPr>
      <t>Manual para el control y manejo de los bienes de la Distriseguridad actualizado según lo establecido en  la ley.</t>
    </r>
  </si>
  <si>
    <r>
      <rPr>
        <sz val="10"/>
        <rFont val="Calibri"/>
        <family val="1"/>
      </rPr>
      <t>Manual para el control  de manejo de los bienes de Distriseguridad actualizado</t>
    </r>
  </si>
  <si>
    <r>
      <rPr>
        <sz val="10"/>
        <rFont val="Calibri"/>
        <family val="1"/>
      </rPr>
      <t>Se evidenció que únicamente cuatro (4) de los seis (6) empleados retirados de la entidad diligenciaron y suscribieron actas de entrega de puestos de trabajos, donde se relacionan los elementos adscritos por muebles, equipos y bienes asignados para el desempeño de sus funciones; no obstante, en las actas en mención no se aprecia un control efectuado por el área de Recursos Humanos y Físico, donde esté verifique que los bienes entregados por el servidor están acorde con los entregados al inicio de su posesión en la entidad. Lo anterior contradiciendo lo dispuesto en la actividad #2 del procedimiento
“Devolución de los bienes de servicio en custodia”, posiblemente por debilidades en la aplicación de controles en la devolución de bienes asignados a los diferentes funcionarios, lo cual pone en riesgo la preservación de los bienes de la entidad</t>
    </r>
  </si>
  <si>
    <r>
      <rPr>
        <sz val="10"/>
        <rFont val="Calibri"/>
        <family val="1"/>
      </rPr>
      <t>Crear un fomato de recepcion y entrega de bienes y otro formato de paz y salvo  para mantener la trazabilidad y el control de los activos entregados a los empleados.</t>
    </r>
  </si>
  <si>
    <r>
      <rPr>
        <sz val="10"/>
        <rFont val="Calibri"/>
        <family val="1"/>
      </rPr>
      <t>Pu Jennifer Acevedo L - Asesor externo</t>
    </r>
  </si>
  <si>
    <r>
      <rPr>
        <sz val="10"/>
        <rFont val="Calibri"/>
        <family val="1"/>
      </rPr>
      <t>Formatos  realizados y codificados para la recepcion y entrega de bienes a los empelados.</t>
    </r>
  </si>
  <si>
    <r>
      <rPr>
        <sz val="10"/>
        <rFont val="Calibri"/>
        <family val="1"/>
      </rPr>
      <t>Formatos debidamente implementados</t>
    </r>
  </si>
  <si>
    <r>
      <rPr>
        <sz val="10"/>
        <rFont val="Calibri"/>
        <family val="1"/>
      </rPr>
      <t>Establecer    un    invetario    de    bienes    y    activos    que actualmente  se  le  hayan  asignado  a  funcionarios  para contrarestarlas    novedades    que    se    presenten    con posterioridad.</t>
    </r>
  </si>
  <si>
    <r>
      <rPr>
        <sz val="10"/>
        <rFont val="Calibri"/>
        <family val="1"/>
      </rPr>
      <t>Inventario de bienes actualizado</t>
    </r>
  </si>
  <si>
    <r>
      <rPr>
        <sz val="10"/>
        <rFont val="Calibri"/>
        <family val="1"/>
      </rPr>
      <t>Registros de activos asignados</t>
    </r>
  </si>
  <si>
    <r>
      <rPr>
        <sz val="10"/>
        <rFont val="Calibri"/>
        <family val="1"/>
      </rPr>
      <t>Revisar el procedimiento  de devolución  de los bienes de servicio en custodia.</t>
    </r>
  </si>
  <si>
    <r>
      <rPr>
        <sz val="10"/>
        <rFont val="Calibri"/>
        <family val="1"/>
      </rPr>
      <t>Procedimiento revisado y actualizado</t>
    </r>
  </si>
  <si>
    <r>
      <rPr>
        <sz val="10"/>
        <rFont val="Calibri"/>
        <family val="1"/>
      </rPr>
      <t>Procedimiento
socializado para su implementación</t>
    </r>
  </si>
  <si>
    <r>
      <rPr>
        <sz val="10"/>
        <rFont val="Calibri"/>
        <family val="1"/>
      </rPr>
      <t>En la Resolución 013 del 23 de octubre de 2013, a través de la cual la entidad adoptó el Manual de Procesos Administrativos Contables  para la baja de Bienes muebles de propiedad le impuso a la Oficina de Control Interno la responsabilidad de ejercer la SECRETARÍA TÉCNICA</t>
    </r>
    <r>
      <rPr>
        <sz val="10"/>
        <rFont val="Calibri"/>
        <family val="2"/>
      </rPr>
      <t xml:space="preserve"> en el Comité de baja de la entidad, labor que lleva inmersa la función</t>
    </r>
  </si>
  <si>
    <r>
      <rPr>
        <sz val="10"/>
        <rFont val="Calibri"/>
        <family val="1"/>
      </rPr>
      <t>Convocar   al   comité   de   baja,   y   designar   a   nuevco secretario tecnico del mismo.</t>
    </r>
  </si>
  <si>
    <r>
      <rPr>
        <sz val="10"/>
        <rFont val="Calibri"/>
        <family val="1"/>
      </rPr>
      <t>CONTROL INTERNO</t>
    </r>
  </si>
  <si>
    <r>
      <rPr>
        <sz val="10"/>
        <rFont val="Calibri"/>
        <family val="1"/>
      </rPr>
      <t>Asesor de control interno</t>
    </r>
  </si>
  <si>
    <r>
      <rPr>
        <sz val="10"/>
        <rFont val="Calibri"/>
        <family val="1"/>
      </rPr>
      <t>Convocatoria para la realizacion de la reunión y la actualizacion de los integerantes del comité de bajas.</t>
    </r>
  </si>
  <si>
    <r>
      <rPr>
        <sz val="10"/>
        <rFont val="Calibri"/>
        <family val="1"/>
      </rPr>
      <t>Acta de reunion y nuevo comité de bajas de la en tidad.</t>
    </r>
  </si>
  <si>
    <r>
      <rPr>
        <sz val="10"/>
        <rFont val="Calibri"/>
        <family val="1"/>
      </rPr>
      <t>de gestionar procesos administrativos, permitiendo coadyuvar, direccionar y/o injerir en la toma de decisiones, dejando de lado la objetividad e imparcialidad que le permita posteriormente ejercer su rol de evaluador, controvirtiendo el parágrafo único del artículo 12 de la Ley 87 de 1993; situación presentada posiblemente por la falta de impericia de las funciones, roles y restricciones normativas asignadas a las Oficinas de Control Interno o quien hace sus veces en las diferencias entidades del sector público. Lo anterior generando la inoperancia del Comité respectivo, entorpeciendo la presentación de los bienes que serán retirados definitivamente del servicio y del registro del patrimonio de la entidad, ya sea por obsolescencia, por estar inservible, por caso fortuito o de fuerza mayor.</t>
    </r>
  </si>
  <si>
    <r>
      <rPr>
        <sz val="10"/>
        <rFont val="Calibri"/>
        <family val="1"/>
      </rPr>
      <t>Expedir el acto administrativo  donde se adopte el nuevo manual   de   procedimientos   administrativos   contables para   la   baja   de   bienes   muebles   de   propiedad   de Distriseguridad</t>
    </r>
  </si>
  <si>
    <r>
      <rPr>
        <sz val="10"/>
        <rFont val="Calibri"/>
        <family val="1"/>
      </rPr>
      <t>PE Juridico - DAF</t>
    </r>
  </si>
  <si>
    <r>
      <rPr>
        <sz val="10"/>
        <rFont val="Calibri"/>
        <family val="1"/>
      </rPr>
      <t>Expedición de acto administrativode integrantes del comité de baja</t>
    </r>
  </si>
  <si>
    <r>
      <rPr>
        <sz val="10"/>
        <rFont val="Calibri"/>
        <family val="1"/>
      </rPr>
      <t>Resolución firmada y piblicada</t>
    </r>
  </si>
  <si>
    <r>
      <rPr>
        <sz val="10"/>
        <rFont val="Calibri"/>
        <family val="1"/>
      </rPr>
      <t>No se evidenció documentos donde se infiera la vigilancia y seguimiento permanente efectuado por parte del Comité de Bajas para revisar el estado de los bienes de la entidad y determinar la procedencia de ser retirados de los activos de la misma, lo cual controvierte lo establecido en el literal B y D del articulo décimo octavo del Resolución 093 de 2013. Situación ocasionada posiblemente por desconocimiento de las funciones y responsabilidades del Comité, generando un impacto negativo en la reducción de la contaminación ambiental y gastos presupuestas para el pago de almacenamientos de bienes en desusos</t>
    </r>
  </si>
  <si>
    <r>
      <rPr>
        <sz val="10"/>
        <rFont val="Calibri"/>
        <family val="1"/>
      </rPr>
      <t>Establecer la periodicidad de las revisiones de los estados de  los  bienes  de  la  entidad  en  el  nuevo  manual  de procedimientos administrativos contables para la baja de bienes  muebles de  propiedad  de  Distriseguridad  y  hacer seguimiento    a    su    implementación,    realizacion    de inventario de bienes para su revision por parte del comite de baja.</t>
    </r>
  </si>
  <si>
    <r>
      <rPr>
        <sz val="10"/>
        <rFont val="Calibri"/>
        <family val="1"/>
      </rPr>
      <t>DIRECCION ADMINISTRATIVA Y FINANCIERA - SECRETARIO TECNOCO COMITÉ DE BAJA - COMITÉ DE SOSTENIBILIDAD CONTABLE</t>
    </r>
  </si>
  <si>
    <r>
      <rPr>
        <sz val="10"/>
        <rFont val="Calibri"/>
        <family val="1"/>
      </rPr>
      <t>Acta de reunion y nuevo comité de bajas de la en tidad, realizacion del inventario.</t>
    </r>
  </si>
  <si>
    <r>
      <rPr>
        <sz val="10"/>
        <rFont val="Calibri"/>
        <family val="1"/>
      </rPr>
      <t>En la bodega No.2 ubicada en el barrio Ceballos Transversal 54#22 E 108, se hallaron elementos que posiblemente hacen parte del CCTV, los cuales fueron objetos de revisión en la sesión del comité de baja desarrollada el 09 de septiembre de 2023 y la reunión realizada el 10 de octubre de 2023 con la Dirección de Apoyo Logístico de la Alcaldía Mayor de Cartagena, donde se determinó que no es procedente dar de baja a los mismos, en virtud que los artículos no hacen parte de los activos de estas entidades; Sin embargo, se establecieron compromisos para determinar y gestionar la disposición final de  estos, cuyos acuerdos a la fecha no han sido cumplidos, inobservando lo pactado en las actas del Comité y las obligaciones señaladas en los literales A, B y C del numeral 4 del artículo sexto Ley 1672 de 2013 mediante la cual se establecen los lineamientos para la adopción de una política pública de gestión integral de residuos de aparatos eléctricos y electrónicos (RAEE); posiblemente por desconocimiento de los lineamientos establecidos en el marco jurídico para el manejo y gestión integral de Residuos de Aparatos Eléctricos y Electrónicos, conllevando a la generación de un impacto negativo en la reducción de la contaminación ambiental y gastos presupuestas para el pago de almacenamientos de bienes en desusos</t>
    </r>
  </si>
  <si>
    <r>
      <rPr>
        <sz val="10"/>
        <rFont val="Calibri"/>
        <family val="1"/>
      </rPr>
      <t>Realizar   un   proceso   de   selección   para   contratar   un operador  que  se  encargue  de  realizar  la  operacon  de disposicion   de   recursos   electricos   y   electronicos   que surgan    apartir    de    la    operación    de    la    entidad    y cumplimiento de la norma.</t>
    </r>
  </si>
  <si>
    <r>
      <rPr>
        <sz val="10"/>
        <rFont val="Calibri"/>
        <family val="1"/>
      </rPr>
      <t>Recursos Humanos y Fisicos- Diereccion Adminjistrativa y Financiera - comité de contratacion</t>
    </r>
  </si>
  <si>
    <r>
      <rPr>
        <sz val="10"/>
        <rFont val="Calibri"/>
        <family val="1"/>
      </rPr>
      <t>Jennifer Acevedo - Rember Gonzalez - Comite de contratación.</t>
    </r>
  </si>
  <si>
    <r>
      <rPr>
        <sz val="10"/>
        <rFont val="Calibri"/>
        <family val="1"/>
      </rPr>
      <t>Proceso de contratación para la selección de operador de disposición de residuos solidos, chatarra, RAEES</t>
    </r>
  </si>
  <si>
    <r>
      <rPr>
        <sz val="10"/>
        <rFont val="Calibri"/>
        <family val="1"/>
      </rPr>
      <t>Contrato firmado con operador de disposición de residuos RAEES</t>
    </r>
  </si>
  <si>
    <r>
      <rPr>
        <sz val="10"/>
        <rFont val="Calibri"/>
        <family val="1"/>
      </rPr>
      <t>Realizacion  de  inventario  de  bienes  para  su  revision  por parte del comite de baja.</t>
    </r>
  </si>
  <si>
    <r>
      <rPr>
        <sz val="10"/>
        <rFont val="Calibri"/>
        <family val="1"/>
      </rPr>
      <t>Recursos humanos y fisicos -  TICS</t>
    </r>
  </si>
  <si>
    <r>
      <rPr>
        <sz val="10"/>
        <rFont val="Calibri"/>
        <family val="1"/>
      </rPr>
      <t>Pu Jenifer Acevedo L- Asesor externo - comité de baja</t>
    </r>
  </si>
  <si>
    <r>
      <rPr>
        <sz val="10"/>
        <rFont val="Calibri"/>
        <family val="1"/>
      </rPr>
      <t>Inventario de bienes en desuso</t>
    </r>
  </si>
  <si>
    <r>
      <rPr>
        <sz val="10"/>
        <rFont val="Calibri"/>
        <family val="1"/>
      </rPr>
      <t>Inventario de bienes de disposición</t>
    </r>
  </si>
  <si>
    <r>
      <rPr>
        <sz val="10"/>
        <rFont val="Calibri"/>
        <family val="1"/>
      </rPr>
      <t>La entidad no ha implementado lineamientos para la disposición final de los Residuos de aparatos Eléctricos y Electrónicos-RAEE, que permitan garantizar un manejo adecuado de dichos elementos, inobservando el literal C del numeral 4 del artículo sexto Ley 1672 de 2013 y el elemento habilitador transversal Dominio Arquitectura/Servicios Tecnológicos de la Política de Gobernó Digital, lo que puede conllevar al aumento de la contaminación ambiental y afectaciones a la salud humana.</t>
    </r>
  </si>
  <si>
    <r>
      <rPr>
        <sz val="10"/>
        <rFont val="Calibri"/>
        <family val="1"/>
      </rPr>
      <t>Actualización  y  socialización  de  la  politica  ambiental  de acuerdo a los lineamientos de la Ley 1672 de 2013</t>
    </r>
  </si>
  <si>
    <r>
      <rPr>
        <sz val="10"/>
        <rFont val="Calibri"/>
        <family val="1"/>
      </rPr>
      <t>Direccion General- Recursos humanos
- Direccion Administrativa y Financiera - Juridica -  Planecion - Control Interno</t>
    </r>
  </si>
  <si>
    <r>
      <rPr>
        <sz val="10"/>
        <rFont val="Calibri"/>
        <family val="1"/>
      </rPr>
      <t>Jaime Hernandez Amin - Jennifer Acevedo L - Remberto Viaña Gonzalez - Edgard Martinez- Enrique Brievas - Giladardo Perez Torres</t>
    </r>
  </si>
  <si>
    <r>
      <rPr>
        <sz val="10"/>
        <rFont val="Calibri"/>
        <family val="1"/>
      </rPr>
      <t>Politica ambiental presentada al comité MIPG</t>
    </r>
  </si>
  <si>
    <r>
      <rPr>
        <sz val="10"/>
        <rFont val="Calibri"/>
        <family val="1"/>
      </rPr>
      <t>Politica Ambiental aprovada por comité MIPG</t>
    </r>
  </si>
  <si>
    <r>
      <rPr>
        <sz val="10"/>
        <rFont val="Calibri"/>
        <family val="1"/>
      </rPr>
      <t>En la información suministrada por el líder del proceso de Gestión infraestructura a través de correo electrónico de fecha 6 de agosto, se evidenció certificados de desintegración de cincuenta y cinco (55) vehículos únicamente, quedando pendiente cuarenta y cuatro (44), situación que permite inferir que no se ha efectuado cumplimiento para dar inhabilidad definitiva e irreversible a todos las piezas, equipos y elementos de los automotores, pese a que el plazo de ejecución del contrato feneció el 31 de diciembre de 2023, es decir, hace ocho meses. Además en el sistema RUNT no ha sido cargado el certificado desintegración, con el objeto de ser actualizado el estado de estos vehículos en el sistema; inobservando el anexo de condiciones técnicas, el ítem 24 y 25 del acápite de obligaciones del contratista de la Carta de aceptación de oferta, el artículo 83 de la   Ley 1474 de 2011, articulo 26 de la ley 80 de 1993. Lo anterior posiblemente, por falta de controles en la etapa contractual y en el ejercicio del rol de supervisión, generando incertidumbre frente al cumplimiento del objeto contractual, afectando la imagen institucional y conllevando a posibles sanciones de índole disciplinario y fiscal</t>
    </r>
  </si>
  <si>
    <r>
      <rPr>
        <sz val="10"/>
        <rFont val="Calibri"/>
        <family val="1"/>
      </rPr>
      <t>Gestiónar  la  entrega  de  los  44  certificados  faltantes  con el proveedor</t>
    </r>
  </si>
  <si>
    <r>
      <rPr>
        <sz val="10"/>
        <rFont val="Calibri"/>
        <family val="1"/>
      </rPr>
      <t>Recursos físicos y humanos
Asesor externo de DAF</t>
    </r>
  </si>
  <si>
    <r>
      <rPr>
        <sz val="10"/>
        <rFont val="Calibri"/>
        <family val="1"/>
      </rPr>
      <t>Jennifer Acevedo Lafaurie - Ivan Bolivar</t>
    </r>
  </si>
  <si>
    <r>
      <rPr>
        <sz val="10"/>
        <rFont val="Calibri"/>
        <family val="1"/>
      </rPr>
      <t>Solicitud de certificado faltante al proveedor del contrato</t>
    </r>
  </si>
  <si>
    <r>
      <rPr>
        <sz val="10"/>
        <rFont val="Calibri"/>
        <family val="1"/>
      </rPr>
      <t>Recepción de la totalidad certificados faltantes</t>
    </r>
  </si>
  <si>
    <r>
      <rPr>
        <sz val="10"/>
        <rFont val="Calibri"/>
        <family val="1"/>
      </rPr>
      <t>Gestionar el cargue de los cetificados al RUNT</t>
    </r>
  </si>
  <si>
    <r>
      <rPr>
        <sz val="10"/>
        <rFont val="Calibri"/>
        <family val="1"/>
      </rPr>
      <t>Verificar las
anotaciones y pendientes del cargue de certificados</t>
    </r>
  </si>
  <si>
    <r>
      <rPr>
        <sz val="10"/>
        <rFont val="Calibri"/>
        <family val="1"/>
      </rPr>
      <t>Cargue total de loscertificados al RUNT</t>
    </r>
  </si>
  <si>
    <r>
      <rPr>
        <sz val="10"/>
        <rFont val="Calibri"/>
        <family val="1"/>
      </rPr>
      <t>Se identificaron los documentos denominados “contrato de mando” y “formularios de solicitud de tramites del registro nacional automotor” emitidos por Ministerio de Transporte como requisitos para el trámite de cancelación de matrícula o registro, los cuales fueron diligenciados por el Director general únicamente para once (11) vehículos cuyas placas son: OUG677, OUG695, OUG696, OUG685, OUG749, OUG751,OUG679, OUG674, OUG676, OUG678,OUG684, sin hallarse
documentación al respecto frente a los ochenta y seis (86) vehículos faltantes; sin embargo no se tiene constancia de que la gestión en mención fue radicada ante las autoridad correspondientes.
Adicionalmente en la plataforma del Departamento Administrativo de Tránsito y Transporte aún no se encuentran las matrículas vehiculares canceladas, incumpliendo las condiciones técnicas establecidas en el anexo 2 de la etapa precontractual, el ítem 26 y 27 del acápite de obligaciones del contratista de la Carta de aceptación de oferta, el artículo 83 de la Ley 1474 de 2011, articulo 26 de la ley 80 de 1993. Situación ocasionada posiblemente, por falta de controles en la etapa contractual y en el ejercicio del rol de supervisión, generando el cobro de derechos de tránsito e incertidumbre frente al cumplimiento del objeto contractual</t>
    </r>
  </si>
  <si>
    <r>
      <rPr>
        <sz val="10"/>
        <rFont val="Calibri"/>
        <family val="1"/>
      </rPr>
      <t>Diligenciar los formatos de cancelación de matriculas y realizar el proceso de radicación de los vehiculos ante la autoridad correspondiente.</t>
    </r>
  </si>
  <si>
    <r>
      <rPr>
        <sz val="10"/>
        <rFont val="Calibri"/>
        <family val="1"/>
      </rPr>
      <t>Recursos fisicos y humanos Director administrativo y financiero
Asesor legal DAF</t>
    </r>
  </si>
  <si>
    <r>
      <rPr>
        <sz val="10"/>
        <rFont val="Calibri"/>
        <family val="1"/>
      </rPr>
      <t>Jennifer Acevedo Lafaurie - Remberto Viaña G Asesor legal designado por DAF</t>
    </r>
  </si>
  <si>
    <r>
      <rPr>
        <sz val="10"/>
        <rFont val="Calibri"/>
        <family val="1"/>
      </rPr>
      <t>Tramites (formatos requeridos diligenciados por cada uno de los vehiculos)</t>
    </r>
  </si>
  <si>
    <r>
      <rPr>
        <sz val="10"/>
        <rFont val="Calibri"/>
        <family val="1"/>
      </rPr>
      <t>Tramite de cancelación de matriculas de todos los vehiculos ejecutado</t>
    </r>
  </si>
  <si>
    <r>
      <rPr>
        <sz val="10"/>
        <rFont val="Calibri"/>
        <family val="1"/>
      </rPr>
      <t>Gestionar el tramite de cancelación de matriculas de los vehiculos desintegrados ante las autoridades competentes:</t>
    </r>
  </si>
  <si>
    <r>
      <rPr>
        <sz val="10"/>
        <rFont val="Calibri"/>
        <family val="1"/>
      </rPr>
      <t>Recursos fisicos y
humanos Director administrativo y financiero Asesor legal DAF</t>
    </r>
  </si>
  <si>
    <r>
      <rPr>
        <sz val="10"/>
        <rFont val="Calibri"/>
        <family val="1"/>
      </rPr>
      <t>Tramite de cancelación de matriculas efectuado</t>
    </r>
  </si>
  <si>
    <r>
      <rPr>
        <sz val="10"/>
        <rFont val="Calibri"/>
        <family val="1"/>
      </rPr>
      <t>Cancelación total de las matriculas</t>
    </r>
  </si>
  <si>
    <r>
      <rPr>
        <sz val="10"/>
        <rFont val="Calibri"/>
        <family val="1"/>
      </rPr>
      <t>Se evidenció una diferencia de $1.488.364.00 frente al monto transferido por el contratista Recuperaciones Naranjo Recycling S.A.S ($35.720.746.00) y lo estimado por la entidad ($37.209.110.00), producto de la multiplicación del precio ofertado por el contratista X el peso de material ferroso determinado en la chatarrización, el cual es de 20.680 kilos. Adicionalmente a pesar de que la consignación corresponde aproximadamente al 97% de las chatarra de vehículos desintegrados, en los documentos suministrados mediante correo electrónico de fecha 6 de agosto por el líder del proceso Gestión infraestructura, se identificó que de los noventa y siete (97) vehículos, únicamente cincuenta y cinco (55) presentan certificados de desintegración, correspondiente a los vehículos que se relacionados en la tabla anterior; así mismo la información en estudio no reposa  en el expediente electrónico contractual,  contraviniendo las condiciones de reintegro económico las condiciones técnicas establecidas en el anexo 2 de la etapa precontractual, el ítem 26 y 27 del acápite de obligaciones del contratista de la Carta de aceptación de oferta, el artículo 83 de la Ley 1474 de 2011 . Situación ocasionada posiblemente, por falta de controles en la ejecución contractual y en
el ejercicio del rol de supervisión, lo cual puede generar disminución o
menoscabo del erario”</t>
    </r>
  </si>
  <si>
    <r>
      <rPr>
        <sz val="10"/>
        <rFont val="Calibri"/>
        <family val="1"/>
      </rPr>
      <t>Establecer  comunicación  con  el  proveedor  solicitando acalaración  sobre  los  certificados  faltantes  y  el  saldo pendiente    correspondiente    al    3%    de    la    chatarra entregada.</t>
    </r>
  </si>
  <si>
    <r>
      <rPr>
        <sz val="10"/>
        <rFont val="Calibri"/>
        <family val="1"/>
      </rPr>
      <t>Solicitud de aclaración del saldo y certificados faltantes de acuerdo al anexo contratctual establecido</t>
    </r>
  </si>
  <si>
    <r>
      <rPr>
        <sz val="10"/>
        <rFont val="Calibri"/>
        <family val="1"/>
      </rPr>
      <t>Envío de oficio al proveedor</t>
    </r>
  </si>
  <si>
    <r>
      <rPr>
        <sz val="10"/>
        <rFont val="Calibri"/>
        <family val="1"/>
      </rPr>
      <t>En la plataforma de contratación pública SECOP II no se visualizan publicados los documentos a la etapa contractual que soporten la ejecución de las actividades del contrato Mínima Cuantía PMC-005- 202 , faltando al deber de publicidad establecido en los artículos 24 numeral 3 de la Ley 80 de 1993, 3 de la Ley 1150 de 2007 y 2.1.1.2.1.7 del Decreto 1081 de 2015, lo que ocurrió posiblemente por debilidades en la supervisión de los contratos y que estaría conduciendo a la afectación de la imagen institucional</t>
    </r>
  </si>
  <si>
    <r>
      <rPr>
        <sz val="10"/>
        <rFont val="Calibri"/>
        <family val="1"/>
      </rPr>
      <t>Solicitar al director  general autorización  para  publicar  la documentación  del  proceso  de  ejecución  del  contrato referenciado.</t>
    </r>
  </si>
  <si>
    <r>
      <rPr>
        <sz val="10"/>
        <rFont val="Calibri"/>
        <family val="1"/>
      </rPr>
      <t>Recursos fisicos y humanos</t>
    </r>
  </si>
  <si>
    <r>
      <rPr>
        <sz val="10"/>
        <rFont val="Calibri"/>
        <family val="1"/>
      </rPr>
      <t>Jennifer Acevedo Lafaurie  Sindi Ditta</t>
    </r>
  </si>
  <si>
    <r>
      <rPr>
        <sz val="10"/>
        <rFont val="Calibri"/>
        <family val="1"/>
      </rPr>
      <t>Oficio de solicitud de autorizacion de publicacion de informes de ejecución</t>
    </r>
  </si>
  <si>
    <r>
      <rPr>
        <sz val="10"/>
        <rFont val="Calibri"/>
        <family val="1"/>
      </rPr>
      <t>Volante de instrucciones autorizado</t>
    </r>
  </si>
  <si>
    <r>
      <rPr>
        <sz val="10"/>
        <rFont val="Calibri"/>
        <family val="1"/>
      </rPr>
      <t>Realizar    las    publicaciones    correspondientes    en    la plataforma Secop II a fin de dar cumplimiento al principio de publicidad.</t>
    </r>
  </si>
  <si>
    <r>
      <rPr>
        <sz val="10"/>
        <rFont val="Calibri"/>
        <family val="1"/>
      </rPr>
      <t>Recursos fisicos y humanos
Asesor externo plataforma SecopII</t>
    </r>
  </si>
  <si>
    <r>
      <rPr>
        <sz val="10"/>
        <rFont val="Calibri"/>
        <family val="1"/>
      </rPr>
      <t>Publicación de los documentos de ejecución del contrato</t>
    </r>
  </si>
  <si>
    <r>
      <rPr>
        <sz val="10"/>
        <rFont val="Calibri"/>
        <family val="1"/>
      </rPr>
      <t>Soporte de
publicación de todos los documentos de
contrato</t>
    </r>
  </si>
  <si>
    <r>
      <rPr>
        <sz val="10"/>
        <rFont val="Calibri"/>
        <family val="1"/>
      </rPr>
      <t>Si bien mediante correo electrónico de fecha 6 de agosto enviado por el líder del proceso de recursos humanos y físicos suministró registros documentales donde el supervisor requirió al contratista información de ejecución, en el expediente electrónico contractual no se hallaron informes de supervisión que indique el seguimiento técnico, administrativo, financiero y jurídico, inobservando los artículos 83 y 84 de la Ley 1474 de 2011 y el punto IV de la guía O-EFSICE- 02 expedida por Colombia Compra Eficiente, posiblemente por debilidades en los controles asociados a la etapa contractual, impidiendo garantizar el cumplimiento de las obligaciones contractuales y adoptar decisiones oportunas para corregir desviaciones</t>
    </r>
  </si>
  <si>
    <r>
      <rPr>
        <sz val="10"/>
        <rFont val="Calibri"/>
        <family val="1"/>
      </rPr>
      <t>Realizar    las    publicaciones    correspondientes    en    la plataforma Secop II a fin de dar cumplimiento al principio de publicidad, en cuanto al informe de supervisión.</t>
    </r>
  </si>
  <si>
    <r>
      <rPr>
        <sz val="10"/>
        <rFont val="Calibri"/>
        <family val="1"/>
      </rPr>
      <t>Soporte de publicación de todos los documentos de contrato</t>
    </r>
  </si>
  <si>
    <r>
      <rPr>
        <sz val="10"/>
        <rFont val="Calibri"/>
        <family val="1"/>
      </rPr>
      <t>Realizar   y/o   actualización   de   manual   de   manejo   de plataforma  de  Secop  II  y  formación  a  supervisores  de contratos.</t>
    </r>
  </si>
  <si>
    <r>
      <rPr>
        <sz val="10"/>
        <rFont val="Calibri"/>
        <family val="1"/>
      </rPr>
      <t>Recursos fisicos y humanos
Asesor externo
plataforma SecopII</t>
    </r>
  </si>
  <si>
    <r>
      <rPr>
        <sz val="10"/>
        <rFont val="Calibri"/>
        <family val="1"/>
      </rPr>
      <t>Procedimiento actualzado</t>
    </r>
  </si>
  <si>
    <r>
      <rPr>
        <sz val="10"/>
        <rFont val="Calibri"/>
        <family val="1"/>
      </rPr>
      <t>Registro de socialización de la plataforma</t>
    </r>
  </si>
  <si>
    <r>
      <rPr>
        <sz val="10"/>
        <rFont val="Calibri"/>
        <family val="1"/>
      </rPr>
      <t>Se evidenció que el contrato no se encuentra liquidado, presentando una extemporaneidad de un intervalo de tiempo de siete (7) meses posteriores al vencimiento del plazo inicialmente acordado en los documentos contractuales, incumpliendo con lo establecido en los artículos 60 de la Ley 80 de 1993 y 11 de la Ley 1150 de 2011, situación ocasionada por posibles debilidades en la supervisión, lo que puede generar futuras controversias</t>
    </r>
  </si>
  <si>
    <r>
      <rPr>
        <sz val="10"/>
        <rFont val="Calibri"/>
        <family val="1"/>
      </rPr>
      <t>Realizarel acta de  liquidación del contrato requerido</t>
    </r>
  </si>
  <si>
    <r>
      <rPr>
        <sz val="10"/>
        <rFont val="Calibri"/>
        <family val="1"/>
      </rPr>
      <t>Recursos fisicos y humanos
Asesor externo plataforma SecopII PE Juridico</t>
    </r>
  </si>
  <si>
    <r>
      <rPr>
        <sz val="10"/>
        <rFont val="Calibri"/>
        <family val="1"/>
      </rPr>
      <t>La Guía para la administración del riesgo y el diseño de controles en entidades públicas Versión 5, actualiza y precisa elementos metodológicos para mejorar el ejercicio de identificación, estructuración y valoración del riesgo. Requerida la matriz de riesgos se observan deficiencias en la estructura de los riesgos. Esto pudo obedecer a falta de conocimiento y aplicación de la guía establecida. Como consecuencia, se posibilita la materialización de los riesgos del proceso</t>
    </r>
  </si>
  <si>
    <r>
      <rPr>
        <sz val="10"/>
        <rFont val="Calibri"/>
        <family val="1"/>
      </rPr>
      <t>Revisar  y  ajustar  la  matriz   de  riegos  del  proceso   de gestión  de  infraestructura  en  cuanto  a  la  identificación, estructuración y valoración de riesgos</t>
    </r>
  </si>
  <si>
    <r>
      <rPr>
        <sz val="10"/>
        <rFont val="Calibri"/>
        <family val="1"/>
      </rPr>
      <t>Recursos humanos y fisicos
Asesora externa DAF</t>
    </r>
  </si>
  <si>
    <r>
      <rPr>
        <sz val="10"/>
        <rFont val="Calibri"/>
        <family val="1"/>
      </rPr>
      <t>Jennifer Acevedo Lafaurie - Yinis Palmet</t>
    </r>
  </si>
  <si>
    <r>
      <rPr>
        <sz val="10"/>
        <rFont val="Calibri"/>
        <family val="1"/>
      </rPr>
      <t>Actualización de matriz de riesgos</t>
    </r>
  </si>
  <si>
    <r>
      <rPr>
        <sz val="10"/>
        <rFont val="Calibri"/>
        <family val="1"/>
      </rPr>
      <t>Matriz de riesgo aprobada</t>
    </r>
  </si>
  <si>
    <r>
      <rPr>
        <sz val="10"/>
        <rFont val="Calibri"/>
        <family val="1"/>
      </rPr>
      <t>La Guía para la administración del riesgo y el diseño de controles en entidades públicas Versión 5, actualiza y precisa elementos metodológicos para mejorar el ejercicio de identificación, diseño, estructuración y valoración del riesgo y sus controles. Requerida la matriz de riesgos se observan debilidades en la estructura del diseño de los controles al no contar con la totalidad de los criterios establecidos para ellos. Esto pudo obedecer a falta de conocimiento y aplicación de la guía establecida. Como consecuencia se incrementa  la posibilidad de materialización de los riesgos del proceso</t>
    </r>
  </si>
  <si>
    <r>
      <rPr>
        <sz val="10"/>
        <rFont val="Calibri"/>
        <family val="1"/>
      </rPr>
      <t>Revisar  y  ajustar  la  matriz   de  riegos  del  proceso   de gestión  de  infraestructura  en  cuanto  a  la  determinación de los controles sobre los riesgos valorados</t>
    </r>
  </si>
  <si>
    <r>
      <rPr>
        <sz val="10"/>
        <rFont val="Calibri"/>
        <family val="1"/>
      </rPr>
      <t>Actualización de matriz de riesgos y controles</t>
    </r>
  </si>
  <si>
    <r>
      <rPr>
        <sz val="10"/>
        <rFont val="Calibri"/>
        <family val="1"/>
      </rPr>
      <t>Controles establecidos sobre riesgos valorados</t>
    </r>
  </si>
  <si>
    <r>
      <rPr>
        <sz val="10"/>
        <rFont val="Calibri"/>
        <family val="1"/>
      </rPr>
      <t>Los mapas de riesgos Institucional (código MDEYP-002 Versión 1) y de Corrupción (código MDEYO-012 versión 1), presentan unos controles que pretenden mitigar la posibilidad de ocurrencia. Requeridas las evidencias de los controles realizados no se recibe información por parte del área auditada. Esto pudo obedecer a debilidades en la programación y planeación de las actividades del proceso. Como consecuencia, se incrementa la posibilidad de materialización de los riesgos definidos en la matriz</t>
    </r>
  </si>
  <si>
    <r>
      <rPr>
        <sz val="10"/>
        <rFont val="Calibri"/>
        <family val="1"/>
      </rPr>
      <t>Evidenciar   a   traves   de   registros   la   ejecución   de   los controles que se establezcan en la matriz de riesgos</t>
    </r>
  </si>
  <si>
    <r>
      <rPr>
        <b/>
        <sz val="10"/>
        <rFont val="Calibri"/>
        <family val="1"/>
      </rPr>
      <t xml:space="preserve">Firma de Lider de proceso:
Fecha de Presentacion del Plan                                                                                                                                     </t>
    </r>
    <r>
      <rPr>
        <u/>
        <sz val="10"/>
        <rFont val="Calibri"/>
        <family val="1"/>
      </rPr>
      <t xml:space="preserve">                                31 de diciembre 2024                                
</t>
    </r>
    <r>
      <rPr>
        <b/>
        <sz val="10"/>
        <rFont val="Calibri"/>
        <family val="1"/>
      </rPr>
      <t xml:space="preserve">PROYECTÓ:                                                                                                                                                                                </t>
    </r>
    <r>
      <rPr>
        <vertAlign val="superscript"/>
        <sz val="10"/>
        <rFont val="Calibri"/>
        <family val="1"/>
      </rPr>
      <t>Yinis Palmett - Jennifer Acevedo</t>
    </r>
  </si>
  <si>
    <t>Gestión de Infraestructura</t>
  </si>
  <si>
    <t>Total Planes de mejora</t>
  </si>
  <si>
    <t>Plan de mejoramiento actualizado 02/05/2025</t>
  </si>
  <si>
    <t>Mapa de riesgos</t>
  </si>
  <si>
    <t xml:space="preserve">Al analizar los objetivos de los procesos descritos en la matriz de riesgos institucionales y de corrupción se pueden observar deficiencias en cuanto a cumplir con las características solicitadas por la Guía, por ejemplo:
Proceso de Defensa Jurídica
Objetivo: “Brindar asesoría y acompañamiento jurídico a los procesos de Distriseguridad y ejercer la representación legal de la entidad en las instancias administrativas y judiciales; asesorar en la prevención del daño antijurídico y en la aplicación de la normatividad vigente.”
Proceso de Entrega y Supervisión:
Objetivo: “Entregar y hacer seguimiento oportuno a los bienes y servicios suministrados a las partes interesadas”.
Se puede evidenciar en los anteriores objetivos que no incluyen características que permitan medir en que momento se alcanza la meta o logra el objetivo.  No se observa también el “cómo” y el “cuando”.
</t>
  </si>
  <si>
    <t>Generar la adecuada formulación de los objetivos de procesos para asegurar que contengan atributos que permitan definir riesgos y establecer controles que impacten en el cumplimiento de objetivos.</t>
  </si>
  <si>
    <t xml:space="preserve">PLANEACIÓN </t>
  </si>
  <si>
    <t xml:space="preserve">P.U.E. PLANEACIÓN </t>
  </si>
  <si>
    <t>(Número de objetivos de procesos formulados adecuadamente / Número de objetivos de procesos) * 100%</t>
  </si>
  <si>
    <t>Se pudo evidenciar que en la matriz de riesgos institucionales y en la matriz de riesgos de corrupción, el objetivo de los procesos de Direccionamiento Estratégico y Planeación, y el objetivo del proceso de Gestión de Proyectos, es el mismo.  Además, este objetivo no coincide con el detallado en el manual de procesos y procedimientos</t>
  </si>
  <si>
    <t>Verificar y actualizar los objetivos de los procesos de Direccionamiento Estratégico y Planeación, y Gestión de Proyectos descritos en la matriz de riesgos institucionales y matriz de riesgos de corrupción.</t>
  </si>
  <si>
    <t>(Objetivos de procesos actualizados / Objetivos de procesos) * 100%</t>
  </si>
  <si>
    <t xml:space="preserve">
Al revisar el Mapa de Riesgos de Corrupción Código MDEYP – 012 Versión 1 se pudo establecer que no se definieron riesgos para el proceso de Gestión de Infraestructura; tampoco se aportó evidencia de que se hubiese realizado ejercicio para llegar a esta conclusión.
</t>
  </si>
  <si>
    <t>Realizar y documentar ejercicio de identificación de puntos de riesgos para el proceso de Gestión de Infraestructura</t>
  </si>
  <si>
    <t>Ejercicio de identificación de puntos de riesgos para el proceso de Gestión de Infraestructura DOCUMENTADO</t>
  </si>
  <si>
    <t xml:space="preserve">
Al revisar el Mapa de Riesgos Institucionales Código MDEYP – 002 Versión 1 y el Mapa de Riesgos de Corrupción Código MDEYP – 012 Versión 1 se pudo evidenciar que no se describe el impacto para cada riesgo identificado.
</t>
  </si>
  <si>
    <t>Actualizar el mapa de riesgos institucionales y el mapa de riesgo de corrupción a fin de incluir el impacto para cada riesgo identificado y la tipología del control.</t>
  </si>
  <si>
    <t xml:space="preserve">Mapas de riesgos actualizados con la inclusión de impacto y tipología del control </t>
  </si>
  <si>
    <t>Al revisar el Mapa de Riesgos Institucionales Código MDEYP – 002 Versión 1 y el Mapa de Riesgos de Corrupción Código MDEYP – 012 Versión 1 se pudo establecer que no se describe el factor para cada riesgo identificado.</t>
  </si>
  <si>
    <t>Actualizar el mapa de riesgos institucionales y el mapa de riesgo de corrupción a fin de incluir el factor para cada riesgo identificado y la tipología del control.</t>
  </si>
  <si>
    <t>Mapas de riesgos actualizados con la inclusión de factores  y tipología del control</t>
  </si>
  <si>
    <t xml:space="preserve">Al analizar los riesgos identificados en el Mapa de Riesgos Institucionales Código MDEYP – 002 Versión 1 y el Mapa de Riesgos de Corrupción Código MDEYP – 012 Versión 1 se pudo evidenciar que algunos no cumplen con la estructura definida en la Política Institucional de Administración del Riesgo de Distriseguridad y con la guía, por ejemplo:
•	Proceso: Direccionamiento Estratégico y Planeación
Al analizar la estructura de los riesgos anteriores se puede establecer que no se relaciona en la descripción el impacto ni la causa raíz.
•	Proceso: Gestión de Proyectos
Al analizar la estructura de los riesgos anteriores se puede establecer que no se relaciona en la descripción el impacto ni la causa raíz.
•	Proceso: Entrega y Supervisión
Al analizar la estructura del riesgo anterior se puede establecer que no se relaciona en la descripción el impacto.
•	Proceso: Gestión TICS
Al analizar la estructura de los riesgos anteriores se puede establecer que no se relaciona en la descripción del riesgo 1 y 2 el impacto ni la causa raíz, y en la descripción del riesgo 3 y 4 el impacto.
•	Proceso: Gestión Contractual
Al analizar la estructura de los riesgos anteriores se puede establecer que no se relaciona en la descripción del riesgo 1 el impacto ni la causa raíz, y en la descripción del riesgo 2 y 3 se observa que no inicia con la frase posibilidad de, no relaciona el impacto y la causa raíz.
</t>
  </si>
  <si>
    <t xml:space="preserve">Documentar con cada proceso ejercicio de revisión y actualización de riesgos y redactar los riesgos y controles de acuerdo con la estructura propuesta en la Política Institucional de Administración del Riesgo de Distriseguridad, al igual que la Guía para la Administración de Riesgos y Diseño de Controles en Entidades Públicas, Versión 5.
</t>
  </si>
  <si>
    <t xml:space="preserve"> (Ejercicio de revisión y actualización de riesgos y controles DOCUMENTADO , por procesos /  Número de procesos) * 100%</t>
  </si>
  <si>
    <t>Se pudo establecer de acuerdo con lo informado por el apoyo para los temas de riesgo del área de planeación que no se cuentan con registros que puedan evidenciar el ejercicio realizado por cada líder de proceso para poder establecer o estimar la probabilidad y el impacto de cada riesgo para la zona inherente</t>
  </si>
  <si>
    <t>Documentar los cálculos, pasos y criterios bajo los cuales se establezcan el impacto y la probabilidad para definir la zona inherente y la zona residual de cada riesgo</t>
  </si>
  <si>
    <t>Cálculos, pasos y criterios DOCUMENTADOS bajo los cuales se establezcan el impacto y la probabilidad para definir la zona inherente y la zona residual de cada riesgo</t>
  </si>
  <si>
    <t xml:space="preserve">Se pudo establecer de acuerdo con lo informado por el apoyo para los temas de riesgo del área de planeación que no se cuenta con registros que puedan evidenciar el ejercicio realizado por cada líder de proceso para definición de controles a cada riesgo identificado.
</t>
  </si>
  <si>
    <t>Documentar los cálculos, pasos y criterios bajo los cuales se establezcan los controles a cada riesgo identificado.</t>
  </si>
  <si>
    <t>Cálculos, pasos y criterios DOCUMENTADOS bajo los cuales se establezcan los controles a cada riesgo identificado</t>
  </si>
  <si>
    <t xml:space="preserve">
De acuerdo con la estructura para la redacción de los controles establecida en la Política Institucional de Administración del Riesgo de Distriseguridad, en el numeral 3.2.2 y en la Guía para la Administración de Riesgos y Diseño de Controles en Entidades Públicas Versión 5 numeral 3.2.2.1, se pudo evidenciar:
•	Deficiencia en la redacción de controles debido que no se relaciona en el complemento información suficiente relacionada con acciones en caso de desviaciones, evidencias que den cuenta de la ejecución del control y fuentes de información.
•	Se pudo observar que para los controles establecidos para el proceso de Direccionamiento Estratégico y Planeación (2) y los controles del Proceso de Gestión de Proyectos tanto en el Mapa de Riesgos Institucionales Código MDEYP – 002 Versión 1 y el Mapa de Riesgos de Corrupción Código MDEYP – 012 Versión 1, se definió un mismo control.
 </t>
  </si>
  <si>
    <t>Documentar con cada proceso el ejercicio de revisión y actualización de riesgos y controles, de acuerdo con la estructura propuesta en la Política Institucional de Administración del Riesgo de Distriseguridad, al igual que la Guía para la Administración de Riesgos y Diseño de Controles en Entidades Públicas, Versión 5</t>
  </si>
  <si>
    <t>(Ejercicio de revisión y actualización de riesgos y controles DOCUMENTADOS, por procesos /  Número de procesos) * 100%</t>
  </si>
  <si>
    <t>De acuerdo con la revisión realizada al Mapa de Riesgos Institucionales Código MDEYP – 002 Versión 1 y el Mapa de Riesgos de Corrupción Código MDEYP – 012 Versión 1 se pudo establecer que este no tiene información relacionada con la tipología del control (atributos de eficiencia y atributos informativos) lo cual permite evaluar el diseño del control y establecer el movimiento en la matriz de calor para poder establecer el riesgo residual</t>
  </si>
  <si>
    <t>Documentar la información relacionada con la tipología del control (atributos de eficiencia y atributos informativos), que permite evaluar el diseño del control y establecer el movimiento en la matriz de calor para establecer el riesgo residual.</t>
  </si>
  <si>
    <t>Información DOCUMENTADA relacionada con la tipología del control (atributos de eficiencia y atributos informativos), que permite evaluar el diseño del control y establecer el movimiento en la matriz de calor para establecer el riesgo residu</t>
  </si>
  <si>
    <t xml:space="preserve">De acuerdo con los roles y responsabilidades establecidas en la resolución 100 de noviembre 2021 se pudo establecer el incumplimiento en el seguimiento a los controles establecidos para los riesgos identificados en los procesos por parte de la primera y segunda línea de defensa.
</t>
  </si>
  <si>
    <t xml:space="preserve">Incrementar por parte de la segunda línea de defensa la periodicidad del seguimiento a la aplicación de los controles diseñados para cada riesgo.
</t>
  </si>
  <si>
    <t>(Número de seguimientos previstos / Número de seguimientos realizados) * 100%</t>
  </si>
  <si>
    <t>% Eficiencia (avance acciones)</t>
  </si>
  <si>
    <t>% Efectividad Observ. Cerradas</t>
  </si>
  <si>
    <t>Fecha de último seguimiento 30 de junio de 2025</t>
  </si>
  <si>
    <t>El plan se encuenta vigente. Fue suscrito el 01 de marzo de 2025</t>
  </si>
  <si>
    <t>Proceso de Gestión del Talento Humano</t>
  </si>
  <si>
    <t>El objetivo definido para el proceso Gestión de Talento Humano no cumple con tres (3) de las cinco (5) características SMART, principalmente: Medible (cuánto), Realista (para qué) y A tiempo (cuándo).</t>
  </si>
  <si>
    <t xml:space="preserve">Actualizar el objetivo definido en la caracterización del proceso de Talento humano de acuerdo con las caracteristicas SMART establecidas </t>
  </si>
  <si>
    <t>Recursos humanos y fisicos</t>
  </si>
  <si>
    <t>PU Recursos humanos y fisicos
Asesor externo</t>
  </si>
  <si>
    <t>14/2/2025</t>
  </si>
  <si>
    <t>Objetivo establecido segun las caracteristicas SMART</t>
  </si>
  <si>
    <t>Caracterización actualizada</t>
  </si>
  <si>
    <t>Se realizó la actualización del objetivo en la caracterización de procesos, pendiente actualizar version de caracterización</t>
  </si>
  <si>
    <t>En los archivos del proceso de Gestión de Talento Humano se hallaron en elaboración los procedimientos denominados como “liquidación y pago de bonificación por servicios”, “liquidación y pago de cesantías e intereses de cesantías”, “liquidación y pago de incentivos” sin embargo, estos no han sido estandarizado, conforme con los lineamientos de control de documentos. Adicionalmente las actividades establecidas no detallan de manera integral y secuencial la manera en la que estas deben realizarse para cumplir las actividades de un proceso</t>
  </si>
  <si>
    <t>Actualización de los procedimientos relacionados con los procesos de compensación y estandarizarlos de acuerdo con los lineamientos de control de documentos</t>
  </si>
  <si>
    <t>Procedimientos de compensación actualizados y estandrarizados</t>
  </si>
  <si>
    <t>Procedimientos del proceso de compensación estandarizados y codificados</t>
  </si>
  <si>
    <t>Las actividades correspondientes a “Formular actividades estratégicas del proceso del Mapa de Riesgos” “Estructurar el proceso de adquisición de los insumos de TIC” y “Determinar la necesidades de los diferentes recursos físicos y tecnológicos del proceso” son establecidas erróneamente como actividades claves de procesos en las caracterizaciones, ya que la primera tarea debe ser transversal en toda la ejecución del proceso y no sólo en la planeación, mientras que las segunda y tercera son desarrolladas en proceso diferentes al de talento humano.</t>
  </si>
  <si>
    <t>Actualización del mapa de riesgos del proceso de Talento humano y redireccionamiento de la actividad al proceso correspondiente</t>
  </si>
  <si>
    <t>Redireccionamiento de la actividad relacionada y actualización de matriz de riesgos</t>
  </si>
  <si>
    <t>Aprobar las actualizaciones correspondientes a la matriz de riesgos</t>
  </si>
  <si>
    <t>Se actualizo mapa de riesgos del proceso de talento humano, pendiuente actualizar version del documento</t>
  </si>
  <si>
    <t>Las actividades claves de éxito establecidas en la caracterización de del proceso objeto de evaluación presentan debilidades en la secuencia del ciclo PHVA o bien no están correctamente identificadas dentro del ciclo (planear, hacer, verificar y actuar), toda vez que existen actividades del “Hacer” que realmente corresponden a la planeación.</t>
  </si>
  <si>
    <t>Actualización de la caracterización del proceso de Talento humano identificando correctamente las actividades según el ciclo PHVA</t>
  </si>
  <si>
    <t>Actualización de caracterización de proceso de talento humano</t>
  </si>
  <si>
    <t>Actualización y gestión de cambios de caracterización del proceso de Talento humano</t>
  </si>
  <si>
    <t>Los riesgos definidos en el formato de caracterización CGI-001 del proceso de Gestión de Talento Humano no coinciden con los riesgos descritos en la matriz de riesgo Código MDEYP- 002 y Código MDEYO-012, versiones 1</t>
  </si>
  <si>
    <t xml:space="preserve">Revisar, y ajustar la caracterización del proceso de talento humanos de acuerdo con los riesgos establecidos en la actualización de la matriz del proceso de talento humano </t>
  </si>
  <si>
    <t>Conforme con la guía Gestión Estratégica de Talento Humano señala que, en el marco de las etapas para la implementación de la política de talento humano se debe disponer de información asertiva y actualizada de la entidad y su talento humano, que permita tener una gestión adecuada para el funcionamiento del empleo público; revisado el plan estratégico de talento humano y en la documentación suministrada a través de correo electrónico de fecha 2 de diciembre se evidenció que para la planeación del Talento Humano no se contempló recopilación y análisis de la información fundamental para la Gestión Estratégica del Talento Humano, como quiera que el normograma no contempla en su totalidad el marco jurídico de la gestión de talento humano y no se tiene elaborada la caracterización de servidores públicos atendiendo los criterios de: antigüedad, nivel educativo, edad, género, tipo de vinculación, experiencia laboral.</t>
  </si>
  <si>
    <t>Actualizar el normograma del proceso de Talento humano de acuerdo con las nuevas disposiciones, derogaciones y actualizaciones a la fecha</t>
  </si>
  <si>
    <t>30/06/2025</t>
  </si>
  <si>
    <t>Actualiación de normograma del proceso de talento humano</t>
  </si>
  <si>
    <t>Normograma actualizado</t>
  </si>
  <si>
    <t>Se realizó normograma pendiente actualizar version por parrte de planeación.</t>
  </si>
  <si>
    <t xml:space="preserve">Realizar la caracterización de los servidores publicos de la entidad atendiendo los criterios establecidos en la guia </t>
  </si>
  <si>
    <t>30/072025</t>
  </si>
  <si>
    <t>Actualización de información de servidores de la entidad</t>
  </si>
  <si>
    <t>Caracterización de servidores publicos actualizada</t>
  </si>
  <si>
    <t>Se aplicó encuenta para caracterización a funcionarios, estan pendientes 4 funcionarios, por aplicar la información solicitada</t>
  </si>
  <si>
    <t>El Plan Estratégico de Talento Humano 2023 en su etapa de planeación, reporta información desactualizada, la cual no se ajusta a la realidad institucional y al nivel de madurez en el que se encuentra la entidad, toda vez que los resultados del autodiagnóstico reflejan que para la vigencia 2024 se encuentra en un nivel “básico operativo alto” mientras que lo indicado en dicho plan señala un resultado superior, ubicándole dentro de los niveles de madures en “Consolidación”; además la estructura del plan se encuentra fundamentado en diagnósticos institucionales de más de tres (3) años, tales como resultados de FURAG 2022, clima organizacional, entre otros.</t>
  </si>
  <si>
    <t>Actualización de plan estrategico de talento humano 2025 de acuerdo a lo establecido en la guia Gestión estrategica de Talento humano</t>
  </si>
  <si>
    <t>Plan estrategico de talento humano actualizado</t>
  </si>
  <si>
    <t>Plan estrategico de talento humano aprobado</t>
  </si>
  <si>
    <t>Se actualizó el plan estrategico de th pendiente actualización de version del documento</t>
  </si>
  <si>
    <t>Revisado el Plan Estratégico De Talento Humano no se logró identificar valoración frente a los componentes de Monitoreo y seguimiento del SIGEP, evaluación de desempeño, inducción y reinducción, medición, análisis y mejoramiento del clima organizacional, siendo aspectos importantes para el diseño de la planeación estratégica del talento humano.</t>
  </si>
  <si>
    <t>En el plan de mejoramiento derivado de los resultados de autodiagnóstico, no contempla los parámetros objetivos para determinar la eficacia de las acciones por implementar con el objetivo de garantizar el avance real en los aspectos identificados como debilidades, conforme con lo propuesto por la guía para la estratégica de Talento humano en el numeral 5 del criterio de “6. descripción de la estrategia: etapa”.</t>
  </si>
  <si>
    <t>Revisión y actualización del plan de mejoramiento que permitan medir las eficacias de las acciones propuestas</t>
  </si>
  <si>
    <t>Ajuste de las acciones de los planes de mejoramiento revisadas y actualizadas</t>
  </si>
  <si>
    <t>Envío de memorando con los planes de mejoramiento ajustados</t>
  </si>
  <si>
    <t>En los planes institucionales ni durante el periodo de prueba de los servidores públicos vinculados, se evidenció registros de la implementación de actividades de inducción en el puesto de trabajo, el cual permita que estos tengan un proceso de formación y capacitación dirigidos a fortalecer la integración del empleado a la cultura organizacional, a desarrollar habilidades gerenciales y de servicio público, así como el suministro de información fundamental para su desempeño.</t>
  </si>
  <si>
    <t xml:space="preserve">Actualizar procedimiento de inducción y reinducción de la entidad </t>
  </si>
  <si>
    <t>30/05/2025</t>
  </si>
  <si>
    <t>Procedimiento de inducción y reinducción actualizado</t>
  </si>
  <si>
    <t>Procedimiento de inducción y reinducción estandarizado</t>
  </si>
  <si>
    <t>Se actualizó el procedimiento de inducción y reinducción</t>
  </si>
  <si>
    <t>Ejecutar la inducción y reinducción de funcionarios y contratistas</t>
  </si>
  <si>
    <t>Inducción y reinducción ejecutada</t>
  </si>
  <si>
    <t>Inducción y reinducción a funcionarios y contratistas</t>
  </si>
  <si>
    <t>Se realizaron 2 jornadas de inducción y reinducción pendiente 1 jornada adicinal</t>
  </si>
  <si>
    <t>Teniendo en cuenta que los artículos 27 y 28 de la Ley 909 de 2004 y 2.2.4.1 del Decreto 1083 de 2015 señalan, entre otros aspectos, que para la provisión de empleos de libre nombramiento y remoción es importante “sin perjuicio de la discrecionalidad propia de la naturaleza del empleo, se tendrán en cuenta la transparencia en los procesos de vinculación de servidores, las competencias laborales, el mérito, la capacidad y experiencia, las calidades personales y su capacidad en relación con las funciones y responsabilidades del empleo”, lo cual se puedo evidenciar que Distriseguridad no cuenta con mecanismos específicos para evaluar las competencias comportamentales y funcionales de los candidatos a cubrir vacantes temporales o de libre nombramiento y remoción.</t>
  </si>
  <si>
    <t>Establecer resolución de adopción del aplicativo EDL de función publica para la evaluación de las competencias comportamentales y funcionales</t>
  </si>
  <si>
    <t>PU Recursos humanos y fisicos
PE juridico</t>
  </si>
  <si>
    <t xml:space="preserve">Resolución de adopción de aplicativo EDL </t>
  </si>
  <si>
    <t>Resolución de adopción de aplicativo EDL aprobada y ejecutada</t>
  </si>
  <si>
    <t>Se proyecto resolución de adopción del aplicativo en la entidad, se envio para revisión a la oficina juridica</t>
  </si>
  <si>
    <t>La entidad no cuenta con mecanismos de verificación para determinar si existen servidores de carrera administrativa con derecho preferencial para ser encargados</t>
  </si>
  <si>
    <t>Establecer formato para verificar el cumplimiento de servidores con derecho a encargos</t>
  </si>
  <si>
    <t xml:space="preserve">PU Recursos humanos </t>
  </si>
  <si>
    <t>Formato de verificación de cumplimiento elaborado</t>
  </si>
  <si>
    <t>Formato de verificación de cumplimiento estandarizado</t>
  </si>
  <si>
    <t>Se elaboró formato de verificación de cumplimiento para los servidores en caso de encargo, pendiente formalizar actualización y/o elaboración.</t>
  </si>
  <si>
    <t>En los planes adoptados para el mejoramiento, satisfacción e incentivo de los servidores públicos ni en el archivo del proceso se hallaron registros de la programación y realización de jornadas de reinducción realizados por lo menos cada dos años a dicho personal.</t>
  </si>
  <si>
    <t>Establecer en cronograma del plan estrategico la realización de la actividad de inducción y reinducción</t>
  </si>
  <si>
    <t>Cronograma de plan estrategico de TH</t>
  </si>
  <si>
    <t>Se diseño el cronograma del plan estrategico de TH pendiente actualizar version</t>
  </si>
  <si>
    <t>En la entrevista realizada el 19 de diciembre el líder de proceso manifestó que en la entidad se está aplicando para la evaluación del desempeño laboral el Sistema Tipo, a través de la plataforma de la Comisionar Nacional del Servicio Civil; no obstante, no se ha emitido acto administrativo mediante el cual se adopte formalmente el sistema de evaluación de desempeño laboral.</t>
  </si>
  <si>
    <t>La entidad cuenta con planes institucionales para el fortalecimiento de la gestión del talento humanos tal y como son capacitación, bienestar, incentivos, y seguridad y salud en el trabajo, los cuales se formularios, los cuales fueron formulados sin la realización previa de un diagnóstico de necesidades.</t>
  </si>
  <si>
    <t>Soportar la formulación de los planes institucionales de acuerdo con los diagnosticos de necesidades establecidas</t>
  </si>
  <si>
    <t>Resultados de los diagnosticos de necesidades de los planes institucionales de talento humano</t>
  </si>
  <si>
    <t>Planes foirmulados y actualizados con las necesidades disgnosticadas</t>
  </si>
  <si>
    <t>Se realizó encuenta de dx de necessidades de capacitación y bienestar</t>
  </si>
  <si>
    <t>En la vigencia 2024 se realizó a través de encuesta medición del clima laboral, donde se identificaron falencia en las variables asociadas con orientación organizacional, estilo de dirección (Liderazgo), trabajo en equipo y capacidad profesional, no obstante, no se evidenció documento de socialización con la alta dirección y la definición de estrategias para subsanar las debilidades detectadas.</t>
  </si>
  <si>
    <t>Corrección de informe de clima laboral, el cual presentaba error en la presentación de resultados en las variables mencionadas</t>
  </si>
  <si>
    <t xml:space="preserve">Informe de evaluacion de clima corregido </t>
  </si>
  <si>
    <t>Envío de informe de clima laboral con los ajustes en las varibales detectadas</t>
  </si>
  <si>
    <t xml:space="preserve">Se corrigió el informe de evaluación de clima  </t>
  </si>
  <si>
    <t>Socialización de informe de clima laboral a dirección administrativa y financiera y dirección general</t>
  </si>
  <si>
    <t>Informe de evaluación de clima laboral socializado</t>
  </si>
  <si>
    <t>Registro de solicialización del informe de clima laboral</t>
  </si>
  <si>
    <t>No se evidencian acciones para la implementación del programa Estado Joven, como iniciativa para promover la transición entre el ciclo de aprendizaje y el mercado laboral de los jóvenes entre los 15 y 28 años de edad.</t>
  </si>
  <si>
    <t xml:space="preserve">Solicitar a los entes responsables del programa de estado joven el tramite correspondiente para inscripción de la entidad en el programa </t>
  </si>
  <si>
    <t>Envio de solicitud a entes respónsables de programa para informacion de inscripción</t>
  </si>
  <si>
    <t>Respuesta de solicitud de inscripción en el programa</t>
  </si>
  <si>
    <t>De realizaron mesas de trabajo interinstitucionales con la Alcaldia para implementar programa de mi primer empleo dando cumplimiento a acuerdos ordenado por el Concejo distrital</t>
  </si>
  <si>
    <t>Teniendo en cuenta las cinco (5) rutas de valor público que deben tener las entidades para fortalecimiento del talento humano y que permitan generar impacto en los resultados de eficiencia de los servidores públicos, Distriseguridad no contempla dentro de su plan estratégico de talento humano acciones que apunten al cumplimiento de las Rutas del Conocimiento y Ruta de análisis de datos.</t>
  </si>
  <si>
    <t>Actualización de plan estrategico de talento humano 2025 de acuerdo a lo establecido en la guia Gestión estrategica de Talento humano, incluyendo las rutas del conocimiento y analisis de datos</t>
  </si>
  <si>
    <t>Plan estrategico de talento humano actualizado con las rutas de conocimiento y analisis de datos</t>
  </si>
  <si>
    <t>No se tienen implementado acciones para la desvinculación asistida de los funcionarios públicos que son retirados del servicio, donde se le brinde atención sicosocial, emocional y reconocimiento de la trayectoria laboral y agradecimiento por el servicio prestado.</t>
  </si>
  <si>
    <t xml:space="preserve">Diseñar e incluir en la planeación estrategica de Talento humano, acciones relacionadas con el acompañamiento en la desvinculación de funcionarios públicos que sean retirados del servicio
</t>
  </si>
  <si>
    <t>Frente al retiro de funcionarios públicos no se tienen definida estrategias para garantizar que el conocimiento adquirido por estos permanezca en la entidad.</t>
  </si>
  <si>
    <t>Diseñar plan de transferencia de conocimiento para cuando se presenten situaciones de retiro, vacaciones, licencias u otras situaciones administrativas a funcionarios de la entidad</t>
  </si>
  <si>
    <t>Estructuración del plan de transferencia del conicimiento</t>
  </si>
  <si>
    <t>Plan de transferencia del conocimiento aprobado</t>
  </si>
  <si>
    <t>Los planes de mejoramiento productos de las auditorías realizadas en la vigencia 2022 y 2023 se encuentran estado CRITICO, es decir, no han sido cumplidas en su totalidad todas las acciones propuestas para subsanar las observaciones detectadas frente a la gestión del talento humano y el sistema de seguridad y salud en el trabajo.</t>
  </si>
  <si>
    <t>Revisar y ajustar las acciones contenidas a  los planes de mejoramiento de las vigencias 2022 y 2023, buscando dar cumplimiento efectivo a las mismas</t>
  </si>
  <si>
    <t xml:space="preserve">Acciones de los planes ajustadas y ejecutadas </t>
  </si>
  <si>
    <t>Cumplimiento de la ejecución de los planes de acuerdo a los ajustes establecidos</t>
  </si>
  <si>
    <t>Las actividades de control presentan debilidades en su diseño, dado la ausencia de alguno de los requisitos dispuestos en el numeral 3.2.2.1 de la Guía para la administración del riesgo y el diseño de controles en entidades públicas, versión 6, toda vez que no establecen el de la acción complemento, además en algunos su periodicidad no es oportuna, posiblemente por el desconocimiento de dicha guía, ocasionando dificultad para entender la tipología del control y los demás atributos necesarios para su valoración, aspectos esenciales para una adecuada administración del riesgo.</t>
  </si>
  <si>
    <t xml:space="preserve">Diseñar las actividades de control de acuerdo a los riesgos establecidos en la matriz de riesgos teniendo en cuenta la guia de administración de riesgos y diseño de controles de la funcion publica
</t>
  </si>
  <si>
    <t xml:space="preserve">Actividades de control de los riesgos establecidas de acuerdo con la guia de administración de riesgos y controles </t>
  </si>
  <si>
    <t>Diseño de controles adecuados a la guia de control de riesgos</t>
  </si>
  <si>
    <t>No se cuenta con evidencias que soportan la ejecución de los controles diseñado y el monitoreo de la evaluación de los riesgos de corrupción.</t>
  </si>
  <si>
    <t>Documentar las evidencias de la ejecución de los controles y riesgos de corrupción</t>
  </si>
  <si>
    <t>Ejecución de acciones de los controles de los riesgos identificados</t>
  </si>
  <si>
    <t>Registrode la ejecución de las acciones implementadas</t>
  </si>
  <si>
    <t>Fecha de último seguimiento 11 de agosto de 2025</t>
  </si>
  <si>
    <t>PROCESO GESTIÓN DE TALENTO HUMANO</t>
  </si>
  <si>
    <t>Evaluar a través de los procedimientos de auditoría, la eficiencia, eficacia y economía de los controles aplicados por el proceso de Gestión de Talento Humano, así como el cumplimiento del objetivo del proceso, consistente en “Administrar el ciclo del personal al interior de la entidad mediante, programas y planes que desarrollen integralmente a los servidores públicos en beneficio del cumplimiento de la misión institucional”</t>
  </si>
  <si>
    <t>La auditoría se llevará a cabo teniendo en cuenta la normatividad legal vigente y el cumplimiento de los procedimientos del Proceso de Gestión de Talento Humano, contemplados en el Manual de Procesos y Procedimientos de Distriseguridad, así como el Plan estratégico de Talento Humano, correspondiente al primer semestre de la vigencia 2024.</t>
  </si>
  <si>
    <t>Febrero de 2025</t>
  </si>
  <si>
    <t>Proyectó: J. Acevedo L</t>
  </si>
  <si>
    <t xml:space="preserve">Se realizó actualización de los procesos contables. </t>
  </si>
  <si>
    <t xml:space="preserve">Se dio cumplimiento parcial, dado que se cuenta con la proyección de un manual. </t>
  </si>
  <si>
    <t xml:space="preserve">Se actualizaron los indicadores. </t>
  </si>
  <si>
    <t xml:space="preserve">Se contemplaron en la base las varibles recomendadas en el informe. </t>
  </si>
  <si>
    <t>Aún no se encontraba actualizada la matriz de riesgos</t>
  </si>
  <si>
    <t xml:space="preserve">Se elaboró y aprobó la política ambiental de la entidad, la cual define los lineamientos concernientes, entre otros, al uso de energía en la entidad.  </t>
  </si>
  <si>
    <t>La politica se encuentra en construcción</t>
  </si>
  <si>
    <t>se hallo informe de indicadores</t>
  </si>
  <si>
    <t xml:space="preserve">Se propuso reprogramar la actividad, la cual será cumplida en los proximos 6 meses. </t>
  </si>
  <si>
    <t>Se actualizó formula para la medición del PAC</t>
  </si>
  <si>
    <t xml:space="preserve">Se realiza activador de memoria. </t>
  </si>
  <si>
    <t xml:space="preserve">Se han realido jornados por parte del equipo de talento humano </t>
  </si>
  <si>
    <t xml:space="preserve">Se han hecho actualizaciones en tres procesos. In embargo, esta pendiente la expdición de lineamietnos la documentación del contexto interno y externo. </t>
  </si>
  <si>
    <t>Se halló la elaboración de informes contentivo de los resultados del seguimiento a los riesgos y la ejecución de sus controles. Sin embargo, queda pendiente ajustar la política generando lineamiento para cumplimiento de los lideres de procesos</t>
  </si>
  <si>
    <t xml:space="preserve">Si bien se ha elaborado informe de seguimiento a la gestión del riesgo, no se han presentado en el comité de gestión de desempeño los resultados de gestión. Se pretenden socializar dichos resultados en el próximo comité el cual se realizará el próximo 29 de mayo. </t>
  </si>
  <si>
    <t xml:space="preserve">Se contrató la plataforma ATI SUITE Docubank, a través del cual se atiendan la solicitud presentada por los diferentes ciudadanos y entes de control. </t>
  </si>
  <si>
    <t xml:space="preserve">Se halló la elaboración de informes contentivo de los resultados del seguimiento a los riesgos y la ejecución de sus controles, como actividades de monitoreo. 
</t>
  </si>
  <si>
    <t xml:space="preserve">Cumplido </t>
  </si>
  <si>
    <t>Auditoría Defensa jurídica</t>
  </si>
  <si>
    <t>Dirección Administrativa y Financiera - Jurídica</t>
  </si>
  <si>
    <t>El objetivo definido en el proceso Defensa Jurídica no cumplen con tres (3) de las cinco (5) características SMART, principalmente: Medible (cuánto), Realista (para qué) y tiempo (cuándo), contrariando lo establecido en la Guía para la gestión por procesos en el marco del Modelo Integrado de Planeación (MIPG) Vr.1, numeral 3.5.1. Lo anterior, posiblemente por el desconocimiento de la Guía para la gestión por procesos en el marco del Modelo Integrado de Planeación y Gestión (MIPG), lo que impide contar con objetivos eficaces que orienten debidamente la finalidad del proceso y sus subprocesos.</t>
  </si>
  <si>
    <t>Actualizar el objetivo del proceso de defensa juridica de acuerdo a las caracteristicas SMART.</t>
  </si>
  <si>
    <t xml:space="preserve">Oficina Juridica </t>
  </si>
  <si>
    <t xml:space="preserve">PUE - Juridico - Asesores Externos Defensa Juridica  </t>
  </si>
  <si>
    <t xml:space="preserve">Objetivo del  proceso de defensa juridica actualizado con las caracteristicas SMART ( caracterizacion - Mapa de riesgos - Manual de procesos y procedimiento)/ </t>
  </si>
  <si>
    <t xml:space="preserve">Actualizar el objetivo del proceso de defensa juridica </t>
  </si>
  <si>
    <r>
      <t xml:space="preserve">Revisado el avance al plan de mejoramiento reportado por el líder del proceso, se analizó la caracterización donde se registró el objetivo institucional del proceso de Defensa Jurídica, en la cual se evidenció que la descripción de dicho objetivo no ha cumplido con todas las características SMART, especialmente con los criterios de </t>
    </r>
    <r>
      <rPr>
        <i/>
        <sz val="10"/>
        <color theme="1"/>
        <rFont val="Arial"/>
        <family val="2"/>
      </rPr>
      <t xml:space="preserve"> Medible (cuánto), Realista (para qué) y tiempo (cuándo)</t>
    </r>
    <r>
      <rPr>
        <sz val="10"/>
        <color theme="1"/>
        <rFont val="Arial"/>
        <family val="2"/>
      </rPr>
      <t xml:space="preserve">, lo que permite inferir que si bien se ha gestionado el cumplimiento de la acción, a través de la revisión y actualización de las caracterizaciones, a la fecha no se han ajustado los objetivos, lo cual permita subsanar la causa que dio origen a la observación. </t>
    </r>
  </si>
  <si>
    <t>Los procedimientos adscritos al proceso Defensa Jurídica no tienen contemplado objetivos, ni alcance, donde se describen lo que se pretende lograr con la ejecución del mismo, pertinencia y límites del procedimiento, así como aquellas generalidades o políticas operacionales. Del mismo, las actividades establecidas se encuentran descritas en forma general y no detallan la manera en la que estas deben realizarse para cumplir las actividades de un proceso, tal como lo establece el numeral 4.1 de la Guía de Gestión por Proceso en el Marco del MIPG. Lo anterior, por desconocimiento de los lineamientos definidos para la elaboración de los procedimientos, generando dificultades para que cualquier persona, independientemente de quien lo elaboró, pueda desarrollarla; del mismo modo, no se está garantizar el conocimiento de las actividades importantes de la entidad.</t>
  </si>
  <si>
    <t>Actualizar los procedimientos adscritos al proceso de defensa juridica de acuerdo con los lineamientos establecidos en la Guía de Gestión por Proceso en el Marco del MIPG numeral 4.1 ( Objetivos, Alcances, Generalidades, Actividades).</t>
  </si>
  <si>
    <t xml:space="preserve">Numero de procedimientos de defensa juridica  Actualizados / total  de procedimiento defensa juridica </t>
  </si>
  <si>
    <t>Actualizar los procedimientos del proceso de defensa juridica</t>
  </si>
  <si>
    <t xml:space="preserve">El líder de proceso se encuentra revisando los procedimientos a su cargo, con el propósito de definir objetivo, alcance y pertinencia de las actividades. No obstante, aún no se han establecido documentos definitivos, aprobado y codificados. 
</t>
  </si>
  <si>
    <r>
      <t xml:space="preserve">En las actividades </t>
    </r>
    <r>
      <rPr>
        <i/>
        <sz val="10"/>
        <color rgb="FF000000"/>
        <rFont val="Arial"/>
        <family val="2"/>
      </rPr>
      <t>“determinar los requerimientos de talento humano del proceso”</t>
    </r>
    <r>
      <rPr>
        <sz val="10"/>
        <color rgb="FF000000"/>
        <rFont val="Arial"/>
        <family val="2"/>
      </rPr>
      <t xml:space="preserve">, </t>
    </r>
    <r>
      <rPr>
        <i/>
        <sz val="10"/>
        <color rgb="FF000000"/>
        <rFont val="Arial"/>
        <family val="2"/>
      </rPr>
      <t xml:space="preserve">“Diseñar Documentos (Formatos)” </t>
    </r>
    <r>
      <rPr>
        <sz val="10"/>
        <color rgb="FF000000"/>
        <rFont val="Arial"/>
        <family val="2"/>
      </rPr>
      <t xml:space="preserve">y </t>
    </r>
    <r>
      <rPr>
        <i/>
        <sz val="10"/>
        <color rgb="FF000000"/>
        <rFont val="Arial"/>
        <family val="2"/>
      </rPr>
      <t xml:space="preserve">“Determinar la necesidad de TICs del proceso” </t>
    </r>
    <r>
      <rPr>
        <sz val="10"/>
        <color rgb="FF000000"/>
        <rFont val="Arial"/>
        <family val="2"/>
      </rPr>
      <t>establecidas en la caracterización del proceso Defensa Jurídica como actividades claves de éxito, no se evidencia la coherencia de la acción con el objetivo del proceso, toda vez que para la gestión de estas actividades la entidad cuenta con un proceso cuyo objetivo va dirigido a su cumplimiento, desentendiendo la secuencia lógica que deben tener estas actividades fundamentales del proceso y la integración de estos, tal como lo indica el numerales 3.5.4 de la Guía para la gestión por procesos en el marco del Modelo Integrado de Planeación (MIPG) Vr.1. Lo anterior, posiblemente por desconocimiento de la gestión por proceso en el marco del modelo integrado, lo cual dificulta la consecución de la mejora continua del proceso y el cumplimiento de los requerimientos de calidad en el desarrollo de la gestión por procesos.</t>
    </r>
  </si>
  <si>
    <t>Actualizar las actividades de la caracterizacion del proceso de defensa juridica de acuerdo a los lineamientos de la Guía para la gestión por procesos en el marco del Modelo Integrado de Planeación (MIPG) Vr.1, numerales 3.5.4</t>
  </si>
  <si>
    <t xml:space="preserve">Actividades de la caracterizacion actualizadas </t>
  </si>
  <si>
    <t xml:space="preserve">Actualizar las actividades de la caracterizacion del proceso de defensa juridica  </t>
  </si>
  <si>
    <t xml:space="preserve">Revisado el avance al plan de mejoramiento reportado por el líder del proceso, este manifiesta que se encontraba en actualización de la matriz  de caracterizaciones, principalmente en el registro de las actividades claves de éxito.  
</t>
  </si>
  <si>
    <r>
      <t xml:space="preserve">No se halló acto administrativo y/o documento, por medio del cual la entidad definió y adoptó la Política de Prevención del Daño Antijurídico, como quiera que si bien en el documento de Política de Defensa Jurídica contempló dentro de sus propósitos el </t>
    </r>
    <r>
      <rPr>
        <i/>
        <sz val="10"/>
        <color theme="1"/>
        <rFont val="Arial"/>
        <family val="2"/>
      </rPr>
      <t>“Prevenir el daño antijurídico a través de la solución de problemas administrativos o eventos que puedan generar litigiosidad</t>
    </r>
    <r>
      <rPr>
        <sz val="10"/>
        <color theme="1"/>
        <rFont val="Arial"/>
        <family val="2"/>
      </rPr>
      <t xml:space="preserve">”  y el Manual de Prevención del Daño antijurídico consigna aspectos asociados con estas, en su estructura no se desarrollan los lineamientos propuestos por la Agencia Nacional de Defensa Jurídica, para la formulación de la política de prevención del daño antijurídico, conforme con la realidad de actividades judiciales de la entidad, inobservando el  artículo 2.2.4.3.1.2.5. del Decreto 1069 de 2015, las circulares externas No. 5 de 2019 y 9 de 2023 emitidas por la Agencia Nacional de Defensa Jurídica del Estado- ANDJE y la etapa de prevención de Daño Antijuridico de la Política de Defensa Jurídica del Manual Operativo del MIPG. Lo anterior generado por posible desinformación en la aplicación de lineamientos normativos para la prevención del daño antijurídico, situación que podría conllevar a la generación de conflictos judiciales, dado que no se cuentan con acciones de naturaleza preventiva, para evitar la ocurrencia y/o disminución de los efectos dañinos del debate extrajudicial o judicial. </t>
    </r>
  </si>
  <si>
    <t>Elaborar y adoptar mediante acto administrativo la Política de Prevención del Daño Antijurídico incluyendo el plan de acción de acuerdo con los lineamientos propuestos por la Agencia Nacional de Defensa Jurídica, conforme con la realidad de las actividades judiciales de la entidad</t>
  </si>
  <si>
    <t>Política de Prevención del Daño Antijurídico y plan de accion  elaborados y adoptados</t>
  </si>
  <si>
    <t xml:space="preserve">Elaborar y adoptar la politica de Prevención del Daño Antijurídico incluyendo su plan de accion  </t>
  </si>
  <si>
    <t xml:space="preserve">Se suministró proyección de acto administrativo de adopción de la política de prevención de daño antijurídico y la elaboración del Plan de acción. Sin embargo, esta a la espera de ser aprobada los miembros del comité de conciliación.  </t>
  </si>
  <si>
    <t xml:space="preserve">No se evidenció formulado, aprobado e implementado un Plan de Acción de la Política de Prevención del Daño Antijuridico, como mecanismo para contrarrestar las causas generadora de daños antijuridicos, el cual debe encontrarse articulado con el Plan de Acción de la entidad; así mismo, no se encontró revisión y seguimiento por parte del Comité de Gestión y desempeño del avances en la implementación de la política de prevención del daño antijuridico y los resultados de sus indicadores. Lo anterior contradiciendo lo dispuesto en el numeral 3.1 de la circular externa No. 5 de 2019 y el numeral 3.3 de la Circular externa 9 de 2023 emitidas por la Agencia Nacional de Defensa Jurídica del Estado- ANDJE, ocasionado posiblemente por  desinformación en la aplicación de lineamientos normativos para la prevención del daño antijurídico, situación que podría conllevar a la generación de conflictos judiciales, dado que no se cuentan con acciones de naturaleza preventiva, para evitar la ocurrencia y/o disminución de los efectos dañinos del debate extrajudicial o judicial. </t>
  </si>
  <si>
    <t xml:space="preserve">Elaborar y adoptar mediante acto administrativo la Política de Prevención del Daño Antijurídico incluyendo el plan de acción de acuerdo con los lineamientos propuestos por la Agencia Nacional de Defensa Jurídica, conforme con la realidad de las actividades judiciales de la entidad.
</t>
  </si>
  <si>
    <t>Se suministró proyección de acto administrativo de adopción de la política de prevención de daño antijurídico, donde se incluyó la elaboración del Plan de acción. Sin embargo, está a la espera de ser aprobada los miembros del comité de conciliación. 
Se programó a sesión del Comité de Gestión y Desempeño. No obstante, fue fallida debido a compromisos previos del presidente- director general.</t>
  </si>
  <si>
    <t>Solicitar la convocatoria al comite de Gestion y Desempeño con el objetivo de revisar y efectuar seguimiento a la implementación de la política de prevención del daño antijuridico y los resultados de sus indicadores</t>
  </si>
  <si>
    <t xml:space="preserve">Oficio de solicitud de convocatoria del comité de Gestión y Desempeño
Acta del comité de Gestión y Desempeño, donde se realice el seguimiento a la implementacion de la politica </t>
  </si>
  <si>
    <t xml:space="preserve">Revisar y efectuar seguimiento a la implementacion de la politica </t>
  </si>
  <si>
    <r>
      <t xml:space="preserve">En el Manual de Prevención de Daño Antijurídico y en el artículo 7mo de la Resolución Interna 148  del 2023 se relacionan los indicadores de gestión del proceso de Defensa Jurídica, los cuales reposan en la caracterización de código CDJ – 001 y en el formato reporte indicadores de proceso de código FDEYP-017; sin embargo, no se identificaron indicadores de gestión asociados con la prevención del daño antijuridico, tal como lo establece el artículo 2.2.4.3.1.2.7  Decreto 1069 de 2015 y el artículo 122 de la Ley 2220 de 2023, el cual señala que </t>
    </r>
    <r>
      <rPr>
        <i/>
        <sz val="10"/>
        <color rgb="FF000000"/>
        <rFont val="Arial"/>
        <family val="2"/>
      </rPr>
      <t>“La prevención del daño antijurídico será considerada como un indicador de gestión y con fundamento en él se asignarán las responsabilidades en el interior de cada entidad.”</t>
    </r>
    <r>
      <rPr>
        <sz val="10"/>
        <color rgb="FF000000"/>
        <rFont val="Arial"/>
        <family val="2"/>
      </rPr>
      <t xml:space="preserve"> Situación causada posiblemente </t>
    </r>
    <r>
      <rPr>
        <sz val="10"/>
        <color theme="1"/>
        <rFont val="Arial"/>
        <family val="2"/>
      </rPr>
      <t>por desinformación en la aplicación de lineamientos normativos para la prevención del daño antijurídico y desarticulación del Modelo Integrado de Planeación y Gestión- MIPG, generando que debilidades en la medición y avance en los logros de los lineamientos definidos para la prevención del daño antijuridico.</t>
    </r>
  </si>
  <si>
    <t xml:space="preserve">Diseñar los indicadores de gestion asociados con la prevencion del  Daño Antijurídico </t>
  </si>
  <si>
    <t>Numero de Indicadores de gestion asociados con la prevencion del daño antijuridico diseñados / Total de indicadores del proceso</t>
  </si>
  <si>
    <t xml:space="preserve">Diseñar indicadores de gestion </t>
  </si>
  <si>
    <t xml:space="preserve">El líder del proceso aportó el proyecto de indicadores asociados con la prevención del daño antijuridico, los cuales reposan en la política bajo la misma denominación. Siendo remitidos al área de planeación para su aprobación. </t>
  </si>
  <si>
    <t xml:space="preserve">El Comité de Conciliación no ha definido parámetros institucionales para la aplicación de mecanismos de arreglo directo, transacción y conciliación (sin perjuicio de su revisión y análisis de cada caso particular), los cuales permitan optimizar la toma de decisiones asertivas para acceder o no, a mecanismos de conciliación, en aquellos casos donde se encuentren plenamente identificados los supuestos facticos y jurídicos, y no se discuta la titularidad del derecho que se pretende, dado a que existen criterios decantados y retirados por las altas corte, a través de sentencias unificadas; contradiciendo lo establecido en el numeral 4 del Decreto 1069 de 2015 Art. 2.2.4.3.1.2.5. el numeral 6 de la Resolución interna 148 de 2023 y el literal 1 de la etapa Prejudicial de la Política de Defensa Jurídica. Lo anterior, por posibles debilidades en el análisis normativo, impidiendo ejercer el control sobre la totalidad de los criterios que permitan ejercer de manera eficiente y efectiva la finalizar de litigios antes de la etapa judicial, conllevando a posible congestión de la administración de justicia y costos procesales. </t>
  </si>
  <si>
    <t>Definir por parte del comité de conciliaciones de la entidad los parametros institucionales para la aplicación de mecanismos de arreglo directo, transacción y conciliación.</t>
  </si>
  <si>
    <t xml:space="preserve">PUE - Juridico - Asesores Externos Defensa Juridica - Miembros del comité de Conciliaciones </t>
  </si>
  <si>
    <t>Oficio de Convocatoria del comité de conciliaciones
Acta del comité de Conciliaciones, donde se definan los parametros institucionales para la aplicación de mecanismos de arreglo directo, transacción y conciliación.</t>
  </si>
  <si>
    <t>Definir  los parametros institucionales para la aplicación de mecanismos de arreglo directo, transacción y conciliación</t>
  </si>
  <si>
    <t xml:space="preserve">El líder del proceso se encuentra en elaboración de los lineamientos para la definición de parámetros institucionales para la aplicación de mecanismos de arreglo directo, transacción y conciliación (sin perjuicio de su revisión y análisis de cada caso particular), los cuales serán presentado ante el comité de conciliación de la entidad, con el propósito que estos sean aprobados. </t>
  </si>
  <si>
    <t>Conforme con el artículo 119 de la Ley 2220 del 2022 y el parágrafo 1 del artículo 3 de la Resolución interna 148 de 2023,  el comité de conciliación se debe reunir por lo menos dos (2) veces al mes; no obstante, en el periodo objeto de auditoría (cuarto trimestre del 2023 y primero del 2024), únicamente se evidenció acta de reunión del comité de conciliación de fecha 12 de diciembre de 2023, lo cual permite inferir que no se está desarrollando las sesiones del Comité de Conciliación dentro de los plazos legalmente definidos, situación posiblemente generada por debilidades en los controles que garanticen el cumplimiento normativo,  comprometiendo la eficacia y eficiencia en los estudio, análisis y formulación de políticas y estrategias para la prevención del daño antijurídico y defensa de los intereses de la entidad.</t>
  </si>
  <si>
    <t>Desarrollar las sesiones del comité de conciliaciones dentro de los plazos legalmente definidos en el artículo 119 de la Ley 2220 del 2022 y el parágrafo 1 del artículo 3 de la Resolución interna 148 de 2023.</t>
  </si>
  <si>
    <t>Actas del comité de Conciliaciones, realizadas / total sesiones realizadas en el periodo establecido</t>
  </si>
  <si>
    <t xml:space="preserve">Realizar sesiones del comité de conciliaciones de acuerdo a lo establecido en la   normatividad </t>
  </si>
  <si>
    <t>Se convocó sesión del Comité de Conciliación; sin embargo, no fue posible su realización debido a compromisos previamente adquiridos por el presidente del comte (director general).</t>
  </si>
  <si>
    <r>
      <t xml:space="preserve">En la página web de la entidad no se encuentra publicado el informe de gestión del comité de Conciliación, conforme lo dispuesto en el artículo 127 de la Ley 2220 de 2023, el cual reza: “(…) </t>
    </r>
    <r>
      <rPr>
        <i/>
        <sz val="10"/>
        <rFont val="Arial"/>
        <family val="2"/>
      </rPr>
      <t>Publicación. Las entidades y organismos de derecho público publicarán en sus páginas web los informes de gestión del Comité de Conciliación dentro de los tres (3) días siguientes a la fecha en que los mismos de acuerdo con la Ley y los reglamentos deban presentarse, con miras a garantizar la publicidad y transparencia de los mismos (…)”</t>
    </r>
    <r>
      <rPr>
        <sz val="10"/>
        <rFont val="Arial"/>
        <family val="2"/>
      </rPr>
      <t>. Así mismo, se evidenció que el literal quinto del artículo 2, el artículo 16 y su parágrafo 1° de la Resolución interna 148 de 2023 presentan discrepancia en los términos de presentación del informe de gestión y la publicación del mismo en la pagina web, como quiera que en la primera señala que el plazo para la presentación del informe es una vez al año, es decir, en el mes de diciembre; el segundo indica que debe realizarse cada seis (6) meses y el ultimo establece que la publicación debe ser la última semana de cada mes, condición que no es viable, dado que la periodicidad para rendir el informe es otro, además no existe unificación frente al termino de rendición del informe. Lo anterior debido posiblemente a la falta de controles para la aplicación de los lineamientos establecidos en el marco jurídico, ocasionando que no sea garantizada la divulgación y transparencia de los mismo.</t>
    </r>
  </si>
  <si>
    <t>Publicar los informes de gestión del comité de Conciliación en la pagina web conforme lo dispuesto en el artículo 127 de la Ley 2220 de 2023</t>
  </si>
  <si>
    <t>PUE - Juridico - Asesores Externos Defensa Juridica - Miembros del comité de Conciliaciones</t>
  </si>
  <si>
    <t>Informes de gestion publicados / total de informes a publicar en el periodo</t>
  </si>
  <si>
    <t>Publicar los informes de gestion del comité de acuerdo al plazo establecido en el norma</t>
  </si>
  <si>
    <t>Revisada la página web de la entidad no se evidenció la publicación de informes contentivos de la gestión efectuada por el comité de conciliación, respecto al segundo semestre de la vigencia 2024. 
Por otra parte, se aportó con el proyecto de actualización de resolución para actualizar los plazos para la sesión de comité, conforme con el marco jurídico que los regula; no obstante, se encuentra pendiente la aprobación</t>
  </si>
  <si>
    <t xml:space="preserve">Modificar la Resolución interna 148 de 2023, y aclarar los plazos legalmente establecidos para la presentacion de informes. </t>
  </si>
  <si>
    <t>Acto administrativo  modificatorio de la resolucion 148 de 2023</t>
  </si>
  <si>
    <t>Modificar la resolucion 148 de 2023.</t>
  </si>
  <si>
    <t>En la base de datos establecida para el control de información de los procesos activo de Distriseguridad, no se contempla el inventario detallado de las solicitudes de conciliación y trámites extrajudiciales donde es parte la entidad, indicando los respectivos asuntos y valores pretendidos, inobservando lo dispuesto en la etapa prejudicial de la Política de Defensa Jurídica del Modelo Integrado de Planeación y Gestión- MIPG, situación ocasionada debido posiblemente por desinformación de Modelo Integrado de Planeación y Gestión- MIPG, generando que no la entidad no cuente con información necesaria para una adecuada gestión, toma de decisiones del comité  y formulación de estrategias relacionadas con los trámites prejudiciales y extrajudiciales.</t>
  </si>
  <si>
    <t>Crear base de datos donde se contemple el inventario de las solicitudes de conciliación y trámites extrajudiciales</t>
  </si>
  <si>
    <t>PUE - Juridico - Asesores Externos Defensa Juridica</t>
  </si>
  <si>
    <t xml:space="preserve">Base de datos del inventario de las solicitudes de conciliación y trámites extrajudiciales creadas </t>
  </si>
  <si>
    <t>Crear base de datos del  inventario de las solicitudes de conciliación y trámites extrajudiciales</t>
  </si>
  <si>
    <t xml:space="preserve">El líder creó base de datos en formato Excel, donde se encuentran relacionada las conciliaciones y/o tramites extrajudiciales en contra de la entidad; siendo remitidas al área de planeación, con el propósito de ser codificadas. </t>
  </si>
  <si>
    <r>
      <t xml:space="preserve">En algunos procesos judiciales </t>
    </r>
    <r>
      <rPr>
        <i/>
        <sz val="10"/>
        <rFont val="Arial"/>
        <family val="2"/>
      </rPr>
      <t>(2015-00471; 2023-00025; 2014-00197; 2006-01162;2016-00490)</t>
    </r>
    <r>
      <rPr>
        <sz val="10"/>
        <rFont val="Arial"/>
        <family val="2"/>
      </rPr>
      <t xml:space="preserve"> se evidenció debilidad en la oportunidad para la presentación de contestación de demandas, recursos y respuesta a los requerimientos efectuados por los despachos judiciales, inobservando los términos procesales dispuestos en el Titulo V del Código de Procedimiento y Contencioso Administrativos, Capitulo 5 del Código Procesal del Trabajo y el paso 8 del procedimiento Representación extrajudicial, judicial, Administrativa y seguimiento a fallos judiciales. Lo anterior, causado posiblemente por falta de control en la revisión  de expedientes judiciales y términos procesales, lo cual podría afectar los intereses litigiosos de la entidad.</t>
    </r>
  </si>
  <si>
    <t>Establecer en el procedimiento actual de defensa Judicial la actualizacion permanente de la base de datos de los procesos judiciales que cursan en la entidad.</t>
  </si>
  <si>
    <t xml:space="preserve">Procedimiento de defensa judicial actualizado  </t>
  </si>
  <si>
    <t>Actualizar el procedimiento de defensa juridica</t>
  </si>
  <si>
    <t xml:space="preserve">En el seguimiento se evidenció que el procedimiento de defensa Judicial, compilado en el Manual de Procesos y Procedimientos de la entidad, a la fecha del seguimiento no han sido actualizado. 
</t>
  </si>
  <si>
    <t xml:space="preserve">
Establecer un sistema de alertas que permita efectuar un seguimiento para responder de manera oportuna los requerimientos de los estrados judiciales. 
</t>
  </si>
  <si>
    <t xml:space="preserve">N° de requerimientos judiciales respondidos oportunamente / Total de las alertas generadas </t>
  </si>
  <si>
    <t>Requerimeintos respondidos dentro del término</t>
  </si>
  <si>
    <r>
      <t xml:space="preserve">El documento excel denominado </t>
    </r>
    <r>
      <rPr>
        <i/>
        <sz val="10"/>
        <rFont val="Arial"/>
        <family val="2"/>
      </rPr>
      <t>“Estado actual de demandas en contra de Distriseguridad”</t>
    </r>
    <r>
      <rPr>
        <sz val="10"/>
        <rFont val="Arial"/>
        <family val="2"/>
      </rPr>
      <t xml:space="preserve"> donde se consigna el inventario de los procesos judiciales que cursan en contra de la entidad se encuentra desactualizado, como quiera que, cotejados los registros reportados por la entidad en el cuadro de control frente a las actuaciones que reposan en los expedientes judiciales (digitales), se evidenció que en estos últimos reposan actuación que no se encuentran relacionados por la base de datos; inobservando el lineamiento de “Contar con la información necesaria para una adecuada gestión de la etapa judicial” correspondiente a la etapa judicial de la Política de Defensa Jurídica; situación ocasionada posiblemente por debilidades en la aplicación de los controles, conllevando a que la entidad no disponga de información indispensable para una adecuada gestión judicial y tomas de decisiones relacionadas con los procesos judiciales.</t>
    </r>
  </si>
  <si>
    <t>Actualizar mensualmente la base de datos de los procesos judiciales que cursan en la entidad de acuerdo a los lineamientos de la etapa judicial de la Política de Defensa Jurídica.</t>
  </si>
  <si>
    <t xml:space="preserve">PUE - Juridico - Asesores Externos Defensa Juridica </t>
  </si>
  <si>
    <t xml:space="preserve">Realiazar actualizacion a la base de datos de los procedos judiciales manera mensual </t>
  </si>
  <si>
    <t>Actualizar inventario  de  las actuaciones de los procesos judiciales</t>
  </si>
  <si>
    <t xml:space="preserve">: Se evidenció en la base de datos denominada   Estado Actual Demandas Distriseguridad, la cual se encuentra cargada en la driver asociada al correo electronico gestionjuridica@distriseguridad.gov.co deiligenciandose mensualmente el estado actual de los procesos judiciales. 
</t>
  </si>
  <si>
    <t>No se evidenció creado y documentado un protocolo interno para la gestión documental de expedientes judiciales al interior de la entidad, como herramienta administrativa para el manejo y conservación de la información generada en desarrollo de las distintas actividades concernientes a la defensa jurídica de los intereses litigiosos de la entidad, inobservando lo indicado en el articulo 3 de la Ley 594 de 2000, el numeral 2.1 del Protocolo para la Gestión de los Comités de Conciliación, emitido por la Agencia Nacional de Defensa Jurídica del Estado- ANDJE y la etapa de gestión del conocimiento de la Política de Defensa Jurídica del Modelo Integrado de Planeación y Gestión- MIPG. Lo anterior, causado debido posiblemente a la desarticulación del proceso con los lineamientos para el funcionamiento archivístico, lo que podría conllevar a que la entidad no disponga de información indispensable para una adecuada gestión judicial y tomas de decisiones relacionadas con los procesos judiciales.</t>
  </si>
  <si>
    <t xml:space="preserve">Diseñar e implementar un protocolo interno de gestion documental de expedientes judiciales </t>
  </si>
  <si>
    <t>Protocolo interno de gestion documental para procesos judiciales diseñado e impelmentado.</t>
  </si>
  <si>
    <t>Diseñar e Implementar el protocolo interno de gestion documental para procesos judiciales.</t>
  </si>
  <si>
    <t xml:space="preserve">Se pretende dar cumplimiento a través de la implementación del Sistema de Información Litigiosa EKOGUI, la cual fue solicitada ante la Agencia Nacional de Defensa Jurídica mediante memorando 510; esta busca garantizar en línea la integridad, confidencialidad y disponibilidad de los expedientes judiciales.
No obstante, provisionalmente se está aplicando un back up interno en la carpeta onedriver asociados al correo gestión jurídico. 
Adicionalmente, se proyectó un protocolo de gestión documental de defensa jurídica, los cuales están sujetos a revisión y aprobación. 
</t>
  </si>
  <si>
    <t>El comité de conciliación no ha definido los lineamientos para la selección de los apoderado extrajudicial y judicial, atendiendo los criterios de conveniencia, especialidad, idoneidad y confianza, tal como exige el numeral 9 de la Ley 2220 de 2022 y el literal 3 de la etapa de defensa de la Política de Defensa Jurídica; Ocasionada posiblemente por falta en los controles de aplicación normativa, lo cual podría generar afectación de los intereses litigiosos de la entidad.</t>
  </si>
  <si>
    <t>Definir por parte del comité de conciliaciones de la entidad los lineamientos para la selección de los apoderado extrajudicial y judicial, tal como exige el numeral 9 de la Ley 2220 de 2022 y el literal 3 de la etapa de defensa de la Política de Defensa Jurídica</t>
  </si>
  <si>
    <t>Oficio de Convocatoria del comité de conciliaciones
Acta del comité de Conciliaciones, donde definan lineamientos para la selección de los apoderado extrajudicial y judicial d ela entidad</t>
  </si>
  <si>
    <t>Definir  los lineamientos  para la selección de los apoderado extrajudicial y judicial,</t>
  </si>
  <si>
    <t>Se evidenció que el líder del proceso, realizó un plan de acción para el cumplimiento de la acción, encontrándose durante el seguimiento en etapa de estudios, proyección y redacción de los lineamientos o directrices para la selección de los apoderados de la defensa judicial y extrajudicial.</t>
  </si>
  <si>
    <t xml:space="preserve">Aun cuando la entidad no presente un índice critico de condenas o conciliación, que generen pagos por parte de la entidad, no se han implementado y documentado lineamientos específicos  para el pago de sentencias y conciliaciones, conforme lo establece la etapa de “cumplimiento y pago de sentencias y conciliaciones” de la política de Defensa Jurídica. Lo anterior, dado posiblemente por falta en los controles de aplicación normativa y desinformación del trámite presupuestal, lo cual podría generar un pago importuno que efectuando intereses moratorios.  </t>
  </si>
  <si>
    <t>Definir por parte del comité de conciliaciones de la entidad los lineamientos específicos  para el pago de sentencias y conciliaciones, conforme lo establece la etapa de “cumplimiento y pago de sentencias y conciliaciones” de la política de Defensa Jurídica</t>
  </si>
  <si>
    <t>Oficio de Convocatoria del comité de conciliaciones
Acta del comité de Conciliaciones, donde definan lineamientos  específicos  para el pago de sentencias y conciliaciones, conforme lo establece la etapa de “cumplimiento y pago de sentencias y conciliaciones” de la política de Defensa Jurídica</t>
  </si>
  <si>
    <t>Definir  los lineamientos  específicos  para el pago de sentencias y conciliaciones, conforme lo establece la etapa de “cumplimiento y pago de sentencias y conciliaciones” de la política de Defensa Jurídica</t>
  </si>
  <si>
    <t>Se elaboró proyecto de documento donde se definieron los lineamientos para el pago de sentencias y conciliaciones; sin embargo, se encuentra en etapa de revisión del PUE jurídico (líder), posteriormente presentación y aprobación del comité de conciliación.</t>
  </si>
  <si>
    <t xml:space="preserve">Si bien en los periodos alcances de la auditoría no se realizaron pagos por conceptos de sentencias y/o conciliación, se evidenció en la vigencia 2022 un pago por concepto de conciliaciones, por un monto de $ 16,147,433.00, sin hallarse documentación alguna donde se acredite el estudio realizado de forma oportuna por el comité de Conciliación para determinar la procedencia de la acción de repetición, adoptar la decisión y dejar constancia expresa y justificada de las razones en que se fundamentan, lo cual se infiere inobservado lo establecido en el numeral 6 del artículo 2.2.4.3.1.2.5. de la Ley 1069 de 2015, artículo 4 de la Ley 678 de 2001 y la etapa acción de repetición de la Política de Defensa Jurídica. Lo anterior causado posiblemente por falta de control en el cumplimiento de los mandatos normativas, lo cual podría conllevar a que no sean recuperados los recursos públicos y a que no se garanticen las responsabilidades que deben asumir los servidores públicos en el ejercicio de sus funciones. </t>
  </si>
  <si>
    <t>Establecer en el procedimiento actual de defensa Judicial la actividad para el estudio de las acciones de repetición y los términos legales para ello.</t>
  </si>
  <si>
    <r>
      <t>Se incluyó como etapa en el ciclo de defensa dentro de la política de</t>
    </r>
    <r>
      <rPr>
        <sz val="10"/>
        <color theme="1"/>
        <rFont val="Calibri"/>
        <family val="2"/>
        <scheme val="minor"/>
      </rPr>
      <t xml:space="preserve"> </t>
    </r>
    <r>
      <rPr>
        <sz val="10"/>
        <color rgb="FF000000"/>
        <rFont val="Arial"/>
        <family val="2"/>
      </rPr>
      <t xml:space="preserve">defensa jurídica y se proyectó en el procedimiento lineamiento para acciones de repetición y llamamiento en garantía. Sin embargo, estos aún no se encuentran aprobados. </t>
    </r>
  </si>
  <si>
    <t xml:space="preserve">Convocar comité de Conciliaciones donde se estudien los presupuestos para la procedencia del la accion de repetición referenciada en la observacion. </t>
  </si>
  <si>
    <t>Actas del comité de Conciliaciones donde se estudie la procedencia o no de la sentencia en contra.</t>
  </si>
  <si>
    <t>Acta del comité de conciliaciones.</t>
  </si>
  <si>
    <t xml:space="preserve">No se halló documento donde se encuentren los lineamientos adoptados por la entidad para la procedencia o improcedencia del llamamiento en garantía con fines de repetición en los diferentes procesos de responsabilidad en contra de la entidad, con el propósito que en el mismo proceso se decida la responsabilidad de la administración y la del funcionario, inobservando lo establecido en el numeral 7 del artículo 2.2.4.3.1.2.5. de la Ley 1069 de 2015, artículo 44 de la Ley 678 de 2001 y la etapa acción de repetición de la Política de Defensa Jurídica. Lo anterior causado posiblemente por falta de control en el cumplimiento de los mandatos normativas, lo cual podría conllevar a que no sean recuperados los recursos públicos y a que no se garanticen las responsabilidades que deben asumir los servidores públicos en el ejercicio de sus funciones. </t>
  </si>
  <si>
    <t>Definir por parte del comité de conciliaciones de la entidad los lineamientos para la procedencia o improcedencia del llamamiento en garantía con fines de repetición en los diferentes procesos de responsabilidad en contra de la entidad</t>
  </si>
  <si>
    <t>Oficio de Convocatoria del comité de conciliaciones
Acta del comité de Conciliaciones, donde definan lineamientos  para la procedencia o improcedencia del llamamiento en garantía con fines de repetición en los diferentes procesos de responsabilidad en contra de la entidad</t>
  </si>
  <si>
    <t>Definir  los lineamientos  para la procedencia o improcedencia del llamamiento en garantía con fines de repetición en los diferentes procesos de responsabilidad en contra de la entidad</t>
  </si>
  <si>
    <t xml:space="preserve">Se elaboró Lineamiento para acciones de repetición y llamamiento en garantía. No obstante, se encuentra a la espera de aprobación por parte del comité de conciliación. </t>
  </si>
  <si>
    <t>Diseñar los controles definidos para administración de riesgo y diseño de controles, a saber:  periodicidad de la ejecución de los controles,  como se realiza el control, tratamiento de las observaciones o desviaciones resultantes de la ejecución del control y evidencias de  la forma en que se ejecuta el control</t>
  </si>
  <si>
    <t>Controles para la administracion del riesgo diseñados.</t>
  </si>
  <si>
    <t xml:space="preserve">Diseñar los controles </t>
  </si>
  <si>
    <t>Se evidenció en acta del 10 de abril de 2025 actualización de los riesgos asociados al proceso; sin embargo, se evidencia que las debilidades detectadas en la auditoria aun no se han subsanados, como quiera que los controles no contemplan el “tratamiento de las observaciones o desviaciones”. Adicionalmente, los riesgos no se encuentra oficializados, dados que estan a la espera de aprobación por parte de la segunda linea (Planeación)</t>
  </si>
  <si>
    <t>No se cuenta con evidencias de la ejecución de los controles, lo cual no garantiza la contribuir en la mitigación del riesgo, incumpliendo lo señalado en el paso de 6 del numeral 3.2.2.1 de las Guías de Administración del Riesgo y diseño de controles versión 4 y 5, lo que impide el cumplimiento de los objetivos del proceso y minimizar la probabilidad e impacto de los riesgos a ellos asociados.</t>
  </si>
  <si>
    <t xml:space="preserve">Documentar la ejecucion de los controles de acuerdo a la periocidad establecida </t>
  </si>
  <si>
    <t xml:space="preserve">Ejecucion de los controles documentados </t>
  </si>
  <si>
    <t>Documentar los controles</t>
  </si>
  <si>
    <t xml:space="preserve">Se ejecutaron controles 2025 1er trimestre y se remitieron al área de planeación. En el riesgo No.1 no se aportó evidencias del "acta de supervisión de Novedades en procesos Judiciales y solicitudes de conciliación” y/o se informó si durante el periodo no se ejecutó el control. </t>
  </si>
  <si>
    <t>Dirección administrativa y Financiera - Jurídica</t>
  </si>
  <si>
    <t>Oficina jurídica</t>
  </si>
  <si>
    <t>DIRECCIÓN ADMINISTRATIVA Y FINANCIERA- JURÍDICA</t>
  </si>
  <si>
    <t>EDGARD MARTINEZ COGOLLO- P.U.E</t>
  </si>
  <si>
    <t>DEFENSA JURÍDICA</t>
  </si>
  <si>
    <t xml:space="preserve">Verificar a través de los procedimientos de auditoría, el cumplimiento del objetivo del proceso de Defensa Jurídica, consistente en: "Brindar asesoría y acompañamiento jurídico a los procesos de Distriseguridad y ejercer la representación legal de la entidad en las diferentes instancias administrativas y judiciales; Asesorar en la prevención del daño antijurídico y en la aplicación de la normatividad vigente" . Así como el cumplimiento de las disposiciones legales correspondiente y los lineamientos de la política de defensa jurídica en el marco del Modelo Integrado de Planeación y Gestión-MIPG. </t>
  </si>
  <si>
    <t xml:space="preserve">La auditoría incluye la evaluación y seguimiento de las acciones inherentes al proceso de Defensa Jurídica, comprendido entre el cuarto trimestre del 2023 y primer trimestre de 2024. </t>
  </si>
  <si>
    <t>Proceso Sistema de Gestión de Seguridad y salud en el trabajo</t>
  </si>
  <si>
    <t>SEGUIMIENTO PLANES DE MEJORAMIENTO - DISTRISEGURIDAD - CORTE 25/08/2025</t>
  </si>
  <si>
    <t>Se evidencia una matriz de seguimiento que contiene los procesos de la gestión documental de la entidad, con proyecciones en el corto y largo plazo. Así mismo, cuenta con porcentajes de avance.</t>
  </si>
  <si>
    <t>Se evidencia Oficio AMC-OFI-0057753-2025, por medio del cual se remitió a la Dirección de Archivo General, el Acta de aprobación de las TRD, expedida por el Comité Institucional de Gestión y Desempeño en sesión del 17 de octubre de 2024.</t>
  </si>
  <si>
    <t>Se encuentra publicado en el portarl web
https://distriseguridad.gov.co/home/transparencia/informacion-de-la-entidad/</t>
  </si>
  <si>
    <t>Se evidencia Oficio AMC-OFI-0057753-2025, por medio del cual se remitió a la Dirección de Archivo General, LAS TABLAS DE RETENCIÓN DOCUMENTAL – TRD DE DISTRISEGURIDAD PARA EVALUACIÓN TÉCNICA Y CONVALIDACIÓN, EN ATENCIÓN A LAS OBSERVACIONES DEL PRIMER INFORME TÉCNICO DE EVALUACIÓN</t>
  </si>
  <si>
    <t>Registrar las tablas de retencion documental en el registro unico de series documentales del archivo general de la Nacion - AGN</t>
  </si>
  <si>
    <t>Se evidencia archivo con inventarios documentales por dependencias</t>
  </si>
  <si>
    <t>Observaciones seguimiento a 30 de julio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</si>
</sst>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64" x14ac:knownFonts="1">
    <font>
      <sz val="11"/>
      <color theme="1"/>
      <name val="Calibri"/>
      <family val="2"/>
      <scheme val="minor"/>
    </font>
    <font>
      <sz val="8"/>
      <color theme="1"/>
      <name val="Calibri"/>
      <family val="2"/>
      <scheme val="minor"/>
    </font>
    <font>
      <sz val="9"/>
      <color theme="1"/>
      <name val="Calibri"/>
      <family val="2"/>
      <scheme val="minor"/>
    </font>
    <font>
      <b/>
      <sz val="8"/>
      <color theme="1"/>
      <name val="Calibri"/>
      <family val="2"/>
      <scheme val="minor"/>
    </font>
    <font>
      <b/>
      <sz val="9"/>
      <color theme="1"/>
      <name val="Calibri"/>
      <family val="2"/>
      <scheme val="minor"/>
    </font>
    <font>
      <b/>
      <sz val="11"/>
      <color theme="1"/>
      <name val="Calibri"/>
      <family val="2"/>
      <scheme val="minor"/>
    </font>
    <font>
      <b/>
      <sz val="8"/>
      <color theme="1"/>
      <name val="Arial"/>
      <family val="2"/>
    </font>
    <font>
      <b/>
      <sz val="16"/>
      <color theme="1"/>
      <name val="Calibri"/>
      <family val="2"/>
      <scheme val="minor"/>
    </font>
    <font>
      <sz val="7"/>
      <color theme="1"/>
      <name val="Calibri"/>
      <family val="2"/>
      <scheme val="minor"/>
    </font>
    <font>
      <sz val="7"/>
      <color rgb="FF000000"/>
      <name val="Calibri"/>
      <family val="2"/>
      <scheme val="minor"/>
    </font>
    <font>
      <sz val="7"/>
      <color theme="1"/>
      <name val="Calibri"/>
      <family val="2"/>
    </font>
    <font>
      <sz val="7"/>
      <name val="Calibri"/>
      <family val="2"/>
      <scheme val="minor"/>
    </font>
    <font>
      <sz val="11"/>
      <color theme="1"/>
      <name val="Calibri"/>
      <family val="2"/>
      <scheme val="minor"/>
    </font>
    <font>
      <b/>
      <sz val="9"/>
      <color rgb="FFFF0000"/>
      <name val="Calibri"/>
      <family val="2"/>
      <scheme val="minor"/>
    </font>
    <font>
      <sz val="8"/>
      <color rgb="FFFF0000"/>
      <name val="Calibri"/>
      <family val="2"/>
      <scheme val="minor"/>
    </font>
    <font>
      <sz val="8"/>
      <color rgb="FF000000"/>
      <name val="Calibri"/>
      <family val="2"/>
      <scheme val="minor"/>
    </font>
    <font>
      <sz val="8"/>
      <name val="Calibri"/>
      <family val="2"/>
      <scheme val="minor"/>
    </font>
    <font>
      <sz val="9"/>
      <color rgb="FF000000"/>
      <name val="Calibri"/>
      <family val="2"/>
      <scheme val="minor"/>
    </font>
    <font>
      <b/>
      <sz val="7"/>
      <name val="Calibri"/>
      <family val="2"/>
      <scheme val="minor"/>
    </font>
    <font>
      <sz val="7"/>
      <color theme="1"/>
      <name val="Times New Roman"/>
      <family val="1"/>
    </font>
    <font>
      <sz val="10"/>
      <color rgb="FF000000"/>
      <name val="Calibri"/>
      <family val="2"/>
      <scheme val="minor"/>
    </font>
    <font>
      <b/>
      <sz val="11"/>
      <color theme="1"/>
      <name val="Arial Narrow"/>
      <family val="2"/>
    </font>
    <font>
      <sz val="11"/>
      <color theme="1"/>
      <name val="Arial Narrow"/>
      <family val="2"/>
    </font>
    <font>
      <sz val="11"/>
      <name val="Arial Narrow"/>
      <family val="2"/>
    </font>
    <font>
      <sz val="11"/>
      <color rgb="FFFF0000"/>
      <name val="Arial Narrow"/>
      <family val="2"/>
    </font>
    <font>
      <b/>
      <sz val="9"/>
      <color indexed="81"/>
      <name val="Tahoma"/>
      <family val="2"/>
    </font>
    <font>
      <sz val="9"/>
      <color indexed="81"/>
      <name val="Tahoma"/>
      <family val="2"/>
    </font>
    <font>
      <sz val="10"/>
      <name val="Calibri"/>
      <family val="2"/>
      <scheme val="minor"/>
    </font>
    <font>
      <sz val="7"/>
      <color theme="1"/>
      <name val="Arial"/>
      <family val="2"/>
    </font>
    <font>
      <b/>
      <sz val="9"/>
      <name val="Calibri"/>
      <family val="2"/>
      <scheme val="minor"/>
    </font>
    <font>
      <sz val="9"/>
      <name val="Calibri"/>
      <family val="2"/>
      <scheme val="minor"/>
    </font>
    <font>
      <sz val="11"/>
      <color rgb="FFFF0000"/>
      <name val="Calibri"/>
      <family val="2"/>
      <scheme val="minor"/>
    </font>
    <font>
      <sz val="12"/>
      <name val="Calibri"/>
      <family val="2"/>
      <scheme val="minor"/>
    </font>
    <font>
      <sz val="10"/>
      <color theme="1"/>
      <name val="Calibri"/>
      <family val="2"/>
      <scheme val="minor"/>
    </font>
    <font>
      <sz val="11"/>
      <name val="Calibri"/>
      <family val="2"/>
      <scheme val="minor"/>
    </font>
    <font>
      <sz val="10"/>
      <color theme="1"/>
      <name val="Calibri"/>
      <family val="2"/>
    </font>
    <font>
      <sz val="11"/>
      <color theme="1"/>
      <name val="Arial"/>
      <family val="2"/>
    </font>
    <font>
      <sz val="11"/>
      <color theme="1"/>
      <name val="Calibri"/>
      <family val="2"/>
    </font>
    <font>
      <sz val="11"/>
      <color rgb="FF000000"/>
      <name val="Calibri"/>
      <family val="2"/>
    </font>
    <font>
      <b/>
      <sz val="10"/>
      <color theme="1"/>
      <name val="Calibri"/>
      <family val="2"/>
      <scheme val="minor"/>
    </font>
    <font>
      <b/>
      <sz val="10"/>
      <color rgb="FFFF0000"/>
      <name val="Calibri"/>
      <family val="2"/>
      <scheme val="minor"/>
    </font>
    <font>
      <sz val="10"/>
      <color rgb="FFFF0000"/>
      <name val="Calibri"/>
      <family val="2"/>
      <scheme val="minor"/>
    </font>
    <font>
      <sz val="12"/>
      <color theme="1"/>
      <name val="Calibri"/>
      <family val="2"/>
      <scheme val="minor"/>
    </font>
    <font>
      <b/>
      <sz val="12"/>
      <color theme="1"/>
      <name val="Calibri"/>
      <family val="2"/>
      <scheme val="minor"/>
    </font>
    <font>
      <sz val="12"/>
      <color rgb="FF000000"/>
      <name val="Calibri"/>
      <family val="2"/>
      <scheme val="minor"/>
    </font>
    <font>
      <sz val="10"/>
      <color rgb="FF000000"/>
      <name val="Times New Roman"/>
      <family val="1"/>
    </font>
    <font>
      <b/>
      <sz val="10"/>
      <name val="Calibri"/>
      <family val="2"/>
    </font>
    <font>
      <b/>
      <sz val="10"/>
      <name val="Calibri"/>
      <family val="1"/>
    </font>
    <font>
      <sz val="10"/>
      <name val="Calibri"/>
      <family val="2"/>
    </font>
    <font>
      <sz val="10"/>
      <name val="Calibri"/>
      <family val="1"/>
    </font>
    <font>
      <sz val="10"/>
      <color rgb="FF000000"/>
      <name val="Calibri"/>
      <family val="2"/>
    </font>
    <font>
      <b/>
      <sz val="10"/>
      <name val="Arial"/>
      <family val="2"/>
    </font>
    <font>
      <i/>
      <sz val="10"/>
      <name val="Calibri"/>
      <family val="1"/>
    </font>
    <font>
      <u/>
      <sz val="10"/>
      <name val="Calibri"/>
      <family val="1"/>
    </font>
    <font>
      <vertAlign val="superscript"/>
      <sz val="10"/>
      <name val="Calibri"/>
      <family val="1"/>
    </font>
    <font>
      <sz val="8"/>
      <color theme="1"/>
      <name val="Arial"/>
      <family val="2"/>
    </font>
    <font>
      <sz val="8"/>
      <color rgb="FF000000"/>
      <name val="Arial"/>
      <family val="2"/>
    </font>
    <font>
      <b/>
      <sz val="10"/>
      <color theme="1"/>
      <name val="Arial"/>
      <family val="2"/>
    </font>
    <font>
      <sz val="10"/>
      <color theme="1"/>
      <name val="Arial"/>
      <family val="2"/>
    </font>
    <font>
      <i/>
      <sz val="10"/>
      <color theme="1"/>
      <name val="Arial"/>
      <family val="2"/>
    </font>
    <font>
      <sz val="10"/>
      <color rgb="FF000000"/>
      <name val="Arial"/>
      <family val="2"/>
    </font>
    <font>
      <i/>
      <sz val="10"/>
      <color rgb="FF000000"/>
      <name val="Arial"/>
      <family val="2"/>
    </font>
    <font>
      <sz val="10"/>
      <name val="Arial"/>
      <family val="2"/>
    </font>
    <font>
      <i/>
      <sz val="1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theme="0"/>
        <bgColor indexed="64"/>
      </patternFill>
    </fill>
    <fill>
      <patternFill patternType="solid">
        <fgColor rgb="FF00B050"/>
        <bgColor indexed="64"/>
      </patternFill>
    </fill>
    <fill>
      <patternFill patternType="solid">
        <fgColor rgb="FF92D050"/>
        <bgColor indexed="64"/>
      </patternFill>
    </fill>
  </fills>
  <borders count="6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ck">
        <color indexed="64"/>
      </left>
      <right style="thick">
        <color indexed="64"/>
      </right>
      <top/>
      <bottom style="thick">
        <color indexed="64"/>
      </bottom>
      <diagonal/>
    </border>
    <border>
      <left style="thick">
        <color indexed="64"/>
      </left>
      <right style="thick">
        <color indexed="64"/>
      </right>
      <top style="thick">
        <color indexed="64"/>
      </top>
      <bottom style="thick">
        <color indexed="64"/>
      </bottom>
      <diagonal/>
    </border>
  </borders>
  <cellStyleXfs count="3">
    <xf numFmtId="0" fontId="0" fillId="0" borderId="0"/>
    <xf numFmtId="9" fontId="12" fillId="0" borderId="0" applyFont="0" applyFill="0" applyBorder="0" applyAlignment="0" applyProtection="0"/>
    <xf numFmtId="0" fontId="45" fillId="0" borderId="0"/>
  </cellStyleXfs>
  <cellXfs count="633">
    <xf numFmtId="0" fontId="0" fillId="0" borderId="0" xfId="0"/>
    <xf numFmtId="0" fontId="0" fillId="0" borderId="4" xfId="0" applyBorder="1"/>
    <xf numFmtId="0" fontId="5" fillId="0" borderId="0" xfId="0" applyFont="1"/>
    <xf numFmtId="0" fontId="4" fillId="2" borderId="1" xfId="0" applyFont="1" applyFill="1" applyBorder="1" applyAlignment="1">
      <alignment horizontal="center" vertical="center" wrapText="1"/>
    </xf>
    <xf numFmtId="0" fontId="1" fillId="0" borderId="15" xfId="0" applyFont="1" applyBorder="1" applyAlignment="1">
      <alignment horizontal="center" vertical="center" wrapText="1"/>
    </xf>
    <xf numFmtId="0" fontId="1" fillId="0" borderId="12" xfId="0" applyFont="1" applyBorder="1" applyAlignment="1">
      <alignment horizontal="center" vertical="center" wrapText="1"/>
    </xf>
    <xf numFmtId="0" fontId="8" fillId="0" borderId="15" xfId="0" applyFont="1" applyBorder="1" applyAlignment="1">
      <alignment horizontal="left" vertical="center" wrapText="1"/>
    </xf>
    <xf numFmtId="9" fontId="1" fillId="0" borderId="12"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1" fillId="0" borderId="14" xfId="0" applyFont="1" applyBorder="1" applyAlignment="1">
      <alignment horizontal="center" vertical="center" wrapText="1"/>
    </xf>
    <xf numFmtId="0" fontId="0" fillId="0" borderId="1" xfId="0" applyBorder="1"/>
    <xf numFmtId="0" fontId="0" fillId="0" borderId="6" xfId="0" applyBorder="1"/>
    <xf numFmtId="0" fontId="0" fillId="0" borderId="9" xfId="0" applyBorder="1"/>
    <xf numFmtId="0" fontId="0" fillId="0" borderId="12" xfId="0" applyBorder="1"/>
    <xf numFmtId="0" fontId="1" fillId="0" borderId="9" xfId="0" applyFont="1" applyBorder="1" applyAlignment="1">
      <alignment horizontal="center" vertical="center" wrapText="1"/>
    </xf>
    <xf numFmtId="0" fontId="8" fillId="0" borderId="3" xfId="0" applyFont="1" applyBorder="1" applyAlignment="1">
      <alignment horizontal="left" vertical="center" wrapText="1"/>
    </xf>
    <xf numFmtId="9" fontId="1" fillId="0" borderId="3" xfId="0" applyNumberFormat="1" applyFont="1" applyBorder="1" applyAlignment="1">
      <alignment horizontal="center" vertical="center" wrapText="1"/>
    </xf>
    <xf numFmtId="0" fontId="9" fillId="0" borderId="3" xfId="0" applyFont="1" applyBorder="1" applyAlignment="1">
      <alignment horizontal="justify" vertical="center" wrapText="1"/>
    </xf>
    <xf numFmtId="0" fontId="8" fillId="0" borderId="15" xfId="0" applyFont="1" applyBorder="1" applyAlignment="1">
      <alignment horizontal="center" vertical="center" wrapText="1"/>
    </xf>
    <xf numFmtId="14" fontId="8" fillId="0" borderId="15" xfId="0" applyNumberFormat="1" applyFont="1" applyBorder="1" applyAlignment="1">
      <alignment horizontal="center" vertical="center" wrapText="1"/>
    </xf>
    <xf numFmtId="9" fontId="8" fillId="0" borderId="15" xfId="0" applyNumberFormat="1" applyFont="1" applyBorder="1" applyAlignment="1">
      <alignment horizontal="center" vertical="center" wrapText="1"/>
    </xf>
    <xf numFmtId="0" fontId="10" fillId="0" borderId="15" xfId="0" applyFont="1" applyBorder="1" applyAlignment="1">
      <alignment horizontal="justify" vertical="center" wrapText="1"/>
    </xf>
    <xf numFmtId="0" fontId="11" fillId="0" borderId="3" xfId="0" applyFont="1" applyBorder="1" applyAlignment="1">
      <alignment horizontal="justify" vertical="center"/>
    </xf>
    <xf numFmtId="0" fontId="9" fillId="0" borderId="3" xfId="0" applyFont="1" applyBorder="1" applyAlignment="1">
      <alignment horizontal="justify" vertical="center"/>
    </xf>
    <xf numFmtId="0" fontId="8" fillId="0" borderId="12" xfId="0" applyFont="1" applyBorder="1" applyAlignment="1">
      <alignment horizontal="left" vertical="center" wrapText="1"/>
    </xf>
    <xf numFmtId="0" fontId="9" fillId="0" borderId="14" xfId="0" applyFont="1" applyBorder="1" applyAlignment="1">
      <alignment horizontal="justify" vertical="center"/>
    </xf>
    <xf numFmtId="9" fontId="1" fillId="0" borderId="15" xfId="1" applyFont="1" applyBorder="1" applyAlignment="1">
      <alignment horizontal="center" vertical="center" wrapText="1"/>
    </xf>
    <xf numFmtId="0" fontId="1" fillId="0" borderId="3" xfId="0" applyFont="1" applyBorder="1" applyAlignment="1">
      <alignment horizontal="left" vertical="center" wrapText="1"/>
    </xf>
    <xf numFmtId="9" fontId="1" fillId="0" borderId="12" xfId="1" applyFont="1" applyBorder="1" applyAlignment="1">
      <alignment horizontal="center" vertical="center" wrapText="1"/>
    </xf>
    <xf numFmtId="0" fontId="0" fillId="0" borderId="0" xfId="0" applyAlignment="1">
      <alignment vertical="center"/>
    </xf>
    <xf numFmtId="0" fontId="1" fillId="0" borderId="0" xfId="0" applyFont="1" applyAlignment="1">
      <alignment horizontal="justify" vertical="center" wrapText="1"/>
    </xf>
    <xf numFmtId="0" fontId="1" fillId="0" borderId="3" xfId="0" applyFont="1" applyBorder="1" applyAlignment="1">
      <alignment horizontal="justify" vertical="center" wrapText="1"/>
    </xf>
    <xf numFmtId="0" fontId="0" fillId="0" borderId="0" xfId="0" applyAlignment="1">
      <alignment wrapText="1"/>
    </xf>
    <xf numFmtId="0" fontId="1" fillId="0" borderId="0" xfId="0" applyFont="1" applyAlignment="1">
      <alignment horizontal="left" vertical="center" wrapText="1"/>
    </xf>
    <xf numFmtId="0" fontId="0" fillId="3" borderId="3" xfId="0" applyFill="1" applyBorder="1" applyAlignment="1">
      <alignment horizontal="center" wrapText="1"/>
    </xf>
    <xf numFmtId="0" fontId="0" fillId="0" borderId="3" xfId="0" applyBorder="1" applyAlignment="1">
      <alignment vertical="center" wrapText="1"/>
    </xf>
    <xf numFmtId="0" fontId="1" fillId="0" borderId="12" xfId="0" applyFont="1" applyBorder="1" applyAlignment="1">
      <alignment horizontal="left" vertical="center" wrapText="1"/>
    </xf>
    <xf numFmtId="0" fontId="4" fillId="2" borderId="16"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5" fillId="0" borderId="3" xfId="0" applyFont="1" applyBorder="1" applyAlignment="1">
      <alignment horizontal="justify" vertical="center"/>
    </xf>
    <xf numFmtId="0" fontId="15" fillId="0" borderId="3" xfId="0" applyFont="1" applyBorder="1" applyAlignment="1">
      <alignment horizontal="center" vertical="center" wrapText="1"/>
    </xf>
    <xf numFmtId="14" fontId="15" fillId="0" borderId="3" xfId="0" applyNumberFormat="1" applyFont="1" applyBorder="1" applyAlignment="1">
      <alignment horizontal="center" vertical="center" wrapText="1"/>
    </xf>
    <xf numFmtId="9" fontId="15" fillId="0" borderId="3" xfId="0" applyNumberFormat="1" applyFont="1" applyBorder="1" applyAlignment="1">
      <alignment horizontal="center" vertical="center" wrapText="1"/>
    </xf>
    <xf numFmtId="0" fontId="16" fillId="0" borderId="3" xfId="0" applyFont="1" applyBorder="1" applyAlignment="1">
      <alignment horizontal="justify" vertical="center"/>
    </xf>
    <xf numFmtId="0" fontId="15" fillId="0" borderId="3" xfId="0" applyFont="1" applyBorder="1" applyAlignment="1">
      <alignment horizontal="left" vertical="center" wrapText="1"/>
    </xf>
    <xf numFmtId="14" fontId="15" fillId="0" borderId="3" xfId="0" applyNumberFormat="1" applyFont="1" applyBorder="1" applyAlignment="1">
      <alignment horizontal="center" vertical="center"/>
    </xf>
    <xf numFmtId="0" fontId="15" fillId="0" borderId="3" xfId="0" applyFont="1" applyBorder="1" applyAlignment="1">
      <alignment vertical="center" wrapText="1"/>
    </xf>
    <xf numFmtId="9" fontId="1" fillId="0" borderId="3" xfId="0" applyNumberFormat="1" applyFont="1" applyBorder="1" applyAlignment="1">
      <alignment horizontal="center" vertical="center"/>
    </xf>
    <xf numFmtId="0" fontId="0" fillId="0" borderId="3" xfId="0" applyBorder="1"/>
    <xf numFmtId="0" fontId="16" fillId="0" borderId="3" xfId="0" applyFont="1" applyBorder="1" applyAlignment="1">
      <alignment horizontal="justify" vertical="center" wrapText="1"/>
    </xf>
    <xf numFmtId="0" fontId="17" fillId="0" borderId="3" xfId="0" applyFont="1" applyBorder="1" applyAlignment="1">
      <alignment horizontal="center" vertical="center" wrapText="1"/>
    </xf>
    <xf numFmtId="0" fontId="15" fillId="0" borderId="3" xfId="0" applyFont="1" applyBorder="1" applyAlignment="1">
      <alignment horizontal="center" vertical="center"/>
    </xf>
    <xf numFmtId="0" fontId="2" fillId="0" borderId="3" xfId="0" applyFont="1" applyBorder="1" applyAlignment="1">
      <alignment wrapText="1"/>
    </xf>
    <xf numFmtId="14" fontId="1" fillId="0" borderId="3" xfId="0" applyNumberFormat="1" applyFont="1" applyBorder="1" applyAlignment="1">
      <alignment horizontal="center" vertical="center" wrapText="1"/>
    </xf>
    <xf numFmtId="0" fontId="15" fillId="0" borderId="3" xfId="0" applyFont="1" applyBorder="1" applyAlignment="1">
      <alignment horizontal="justify" vertical="center" wrapText="1"/>
    </xf>
    <xf numFmtId="0" fontId="1" fillId="0" borderId="15" xfId="0" applyFont="1" applyBorder="1" applyAlignment="1">
      <alignment horizontal="left" vertical="center" wrapText="1"/>
    </xf>
    <xf numFmtId="14" fontId="1" fillId="0" borderId="15" xfId="0" applyNumberFormat="1" applyFont="1" applyBorder="1" applyAlignment="1">
      <alignment horizontal="center" vertical="center" wrapText="1"/>
    </xf>
    <xf numFmtId="9" fontId="1" fillId="0" borderId="15" xfId="0" applyNumberFormat="1" applyFont="1" applyBorder="1" applyAlignment="1">
      <alignment horizontal="center" vertical="center" wrapText="1"/>
    </xf>
    <xf numFmtId="0" fontId="15" fillId="0" borderId="14" xfId="0" applyFont="1" applyBorder="1" applyAlignment="1">
      <alignment horizontal="justify" vertical="center"/>
    </xf>
    <xf numFmtId="0" fontId="4" fillId="2" borderId="0" xfId="0" applyFont="1" applyFill="1" applyAlignment="1">
      <alignment horizontal="center" vertical="center" wrapText="1"/>
    </xf>
    <xf numFmtId="0" fontId="17" fillId="0" borderId="3" xfId="0" applyFont="1" applyBorder="1" applyAlignment="1">
      <alignment wrapText="1"/>
    </xf>
    <xf numFmtId="0" fontId="17" fillId="0" borderId="14" xfId="0" applyFont="1" applyBorder="1" applyAlignment="1">
      <alignment wrapText="1"/>
    </xf>
    <xf numFmtId="0" fontId="8" fillId="0" borderId="18" xfId="0" applyFont="1" applyBorder="1" applyAlignment="1">
      <alignment vertical="center" wrapText="1"/>
    </xf>
    <xf numFmtId="0" fontId="8" fillId="0" borderId="19" xfId="0" applyFont="1" applyBorder="1" applyAlignment="1">
      <alignment vertical="center" wrapText="1"/>
    </xf>
    <xf numFmtId="0" fontId="18" fillId="0" borderId="3" xfId="0" applyFont="1" applyBorder="1" applyAlignment="1">
      <alignment horizontal="justify" vertical="center"/>
    </xf>
    <xf numFmtId="0" fontId="8" fillId="0" borderId="20" xfId="0" applyFont="1" applyBorder="1" applyAlignment="1">
      <alignment vertical="center" wrapText="1"/>
    </xf>
    <xf numFmtId="0" fontId="19" fillId="0" borderId="21" xfId="0" applyFont="1" applyBorder="1" applyAlignment="1">
      <alignment vertical="center" wrapText="1"/>
    </xf>
    <xf numFmtId="0" fontId="19" fillId="0" borderId="20" xfId="0" applyFont="1" applyBorder="1" applyAlignment="1">
      <alignment vertical="center" wrapText="1"/>
    </xf>
    <xf numFmtId="0" fontId="1" fillId="0" borderId="16" xfId="0" applyFont="1" applyBorder="1" applyAlignment="1">
      <alignment horizontal="justify" vertical="center" wrapText="1"/>
    </xf>
    <xf numFmtId="0" fontId="8" fillId="0" borderId="3" xfId="0" applyFont="1" applyBorder="1" applyAlignment="1">
      <alignment vertical="center" wrapText="1"/>
    </xf>
    <xf numFmtId="0" fontId="17" fillId="0" borderId="3" xfId="0" applyFont="1" applyBorder="1" applyAlignment="1">
      <alignment horizontal="justify" vertical="center" wrapText="1"/>
    </xf>
    <xf numFmtId="0" fontId="20" fillId="0" borderId="3" xfId="0" applyFont="1" applyBorder="1" applyAlignment="1">
      <alignment horizontal="justify" vertical="center" wrapText="1"/>
    </xf>
    <xf numFmtId="0" fontId="1" fillId="0" borderId="9" xfId="0" applyFont="1" applyBorder="1" applyAlignment="1">
      <alignment horizontal="center" vertical="center"/>
    </xf>
    <xf numFmtId="0" fontId="1" fillId="0" borderId="0" xfId="0" applyFont="1" applyAlignment="1">
      <alignment horizontal="justify" vertical="center"/>
    </xf>
    <xf numFmtId="0" fontId="21" fillId="2" borderId="3" xfId="0" applyFont="1" applyFill="1" applyBorder="1" applyAlignment="1">
      <alignment horizontal="center" vertical="center" wrapText="1"/>
    </xf>
    <xf numFmtId="0" fontId="22" fillId="0" borderId="3" xfId="0" applyFont="1" applyBorder="1" applyAlignment="1">
      <alignment horizontal="center" vertical="center" wrapText="1"/>
    </xf>
    <xf numFmtId="14" fontId="22" fillId="0" borderId="3" xfId="0" applyNumberFormat="1" applyFont="1" applyBorder="1" applyAlignment="1">
      <alignment horizontal="center" vertical="center" wrapText="1"/>
    </xf>
    <xf numFmtId="9" fontId="22" fillId="0" borderId="3" xfId="0" applyNumberFormat="1" applyFont="1" applyBorder="1" applyAlignment="1">
      <alignment horizontal="center" vertical="center" wrapText="1"/>
    </xf>
    <xf numFmtId="9" fontId="22" fillId="4" borderId="3" xfId="0" applyNumberFormat="1" applyFont="1" applyFill="1" applyBorder="1" applyAlignment="1">
      <alignment horizontal="center" vertical="center" wrapText="1"/>
    </xf>
    <xf numFmtId="0" fontId="22" fillId="0" borderId="3" xfId="0" applyFont="1" applyBorder="1" applyAlignment="1">
      <alignment horizontal="justify" vertical="center"/>
    </xf>
    <xf numFmtId="0" fontId="22" fillId="0" borderId="3" xfId="0" applyFont="1" applyBorder="1" applyAlignment="1">
      <alignment horizontal="justify" vertical="center" wrapText="1"/>
    </xf>
    <xf numFmtId="14" fontId="23" fillId="0" borderId="3" xfId="0" applyNumberFormat="1" applyFont="1" applyBorder="1" applyAlignment="1">
      <alignment horizontal="center" vertical="center" wrapText="1"/>
    </xf>
    <xf numFmtId="0" fontId="23" fillId="0" borderId="3" xfId="0" applyFont="1" applyBorder="1" applyAlignment="1">
      <alignment horizontal="center" vertical="center" wrapText="1"/>
    </xf>
    <xf numFmtId="9" fontId="24" fillId="4" borderId="3" xfId="0" applyNumberFormat="1" applyFont="1" applyFill="1" applyBorder="1" applyAlignment="1">
      <alignment horizontal="center" vertical="center" wrapText="1"/>
    </xf>
    <xf numFmtId="0" fontId="1" fillId="0" borderId="3" xfId="0" applyFont="1" applyBorder="1" applyAlignment="1">
      <alignment horizontal="justify" vertical="top" wrapText="1"/>
    </xf>
    <xf numFmtId="0" fontId="22" fillId="0" borderId="3" xfId="0" applyFont="1" applyBorder="1" applyAlignment="1">
      <alignment horizontal="left" vertical="center" wrapText="1"/>
    </xf>
    <xf numFmtId="0" fontId="21" fillId="0" borderId="3" xfId="0" applyFont="1" applyBorder="1" applyAlignment="1">
      <alignment horizontal="justify" vertical="center" wrapText="1"/>
    </xf>
    <xf numFmtId="0" fontId="22" fillId="0" borderId="3" xfId="0" applyFont="1" applyBorder="1" applyAlignment="1">
      <alignment horizontal="center" vertical="center"/>
    </xf>
    <xf numFmtId="0" fontId="22" fillId="0" borderId="3" xfId="0" applyFont="1" applyBorder="1"/>
    <xf numFmtId="0" fontId="22" fillId="0" borderId="3" xfId="0" applyFont="1" applyBorder="1" applyAlignment="1">
      <alignment wrapText="1"/>
    </xf>
    <xf numFmtId="14" fontId="1" fillId="0" borderId="12" xfId="0" applyNumberFormat="1" applyFont="1" applyBorder="1" applyAlignment="1">
      <alignment horizontal="center" vertical="center" wrapText="1"/>
    </xf>
    <xf numFmtId="0" fontId="15" fillId="5" borderId="3" xfId="0" applyFont="1" applyFill="1" applyBorder="1" applyAlignment="1">
      <alignment horizontal="justify" vertical="center" wrapText="1"/>
    </xf>
    <xf numFmtId="0" fontId="1" fillId="5" borderId="0" xfId="0" applyFont="1" applyFill="1" applyAlignment="1">
      <alignment vertical="center"/>
    </xf>
    <xf numFmtId="0" fontId="1" fillId="0" borderId="15" xfId="0" applyFont="1" applyBorder="1" applyAlignment="1">
      <alignment horizontal="justify" vertical="center" wrapText="1"/>
    </xf>
    <xf numFmtId="0" fontId="15" fillId="5" borderId="3" xfId="0" applyFont="1" applyFill="1" applyBorder="1" applyAlignment="1">
      <alignment horizontal="justify" vertical="center"/>
    </xf>
    <xf numFmtId="0" fontId="16" fillId="5" borderId="3" xfId="0" applyFont="1" applyFill="1" applyBorder="1" applyAlignment="1">
      <alignment horizontal="justify" vertical="center"/>
    </xf>
    <xf numFmtId="0" fontId="15" fillId="0" borderId="14" xfId="0" applyFont="1" applyBorder="1" applyAlignment="1">
      <alignment vertical="center"/>
    </xf>
    <xf numFmtId="0" fontId="15" fillId="0" borderId="12" xfId="0" applyFont="1" applyBorder="1" applyAlignment="1">
      <alignment horizontal="center" vertical="center" wrapText="1"/>
    </xf>
    <xf numFmtId="14" fontId="15" fillId="0" borderId="12" xfId="0" applyNumberFormat="1" applyFont="1" applyBorder="1" applyAlignment="1">
      <alignment horizontal="center" vertical="center" wrapText="1"/>
    </xf>
    <xf numFmtId="9" fontId="15" fillId="0" borderId="12" xfId="0" applyNumberFormat="1" applyFont="1" applyBorder="1" applyAlignment="1">
      <alignment horizontal="center" vertical="center" wrapText="1"/>
    </xf>
    <xf numFmtId="0" fontId="15" fillId="0" borderId="14" xfId="0" applyFont="1" applyBorder="1" applyAlignment="1">
      <alignment horizontal="center" vertical="center" wrapText="1"/>
    </xf>
    <xf numFmtId="0" fontId="28" fillId="0" borderId="15" xfId="0" applyFont="1" applyBorder="1" applyAlignment="1">
      <alignment horizontal="justify" vertical="center" wrapText="1"/>
    </xf>
    <xf numFmtId="0" fontId="1" fillId="0" borderId="0" xfId="0" applyFont="1" applyAlignment="1">
      <alignment horizontal="center" vertical="center" wrapText="1"/>
    </xf>
    <xf numFmtId="0" fontId="5" fillId="0" borderId="0" xfId="0" applyFont="1" applyAlignment="1">
      <alignment horizontal="left" wrapText="1"/>
    </xf>
    <xf numFmtId="0" fontId="0" fillId="0" borderId="0" xfId="0" applyAlignment="1">
      <alignment horizontal="center"/>
    </xf>
    <xf numFmtId="0" fontId="11" fillId="0" borderId="3" xfId="0" applyFont="1" applyBorder="1" applyAlignment="1">
      <alignment horizontal="justify" vertical="center" wrapText="1"/>
    </xf>
    <xf numFmtId="0" fontId="11" fillId="0" borderId="15" xfId="0" applyFont="1" applyBorder="1" applyAlignment="1">
      <alignment horizontal="center" vertical="center" wrapText="1"/>
    </xf>
    <xf numFmtId="14" fontId="16" fillId="0" borderId="15" xfId="0" applyNumberFormat="1" applyFont="1" applyBorder="1" applyAlignment="1">
      <alignment horizontal="center" vertical="center" wrapText="1"/>
    </xf>
    <xf numFmtId="9" fontId="16" fillId="0" borderId="14" xfId="0" applyNumberFormat="1" applyFont="1" applyBorder="1" applyAlignment="1">
      <alignment horizontal="center" vertical="center" wrapText="1"/>
    </xf>
    <xf numFmtId="9" fontId="16" fillId="0" borderId="15" xfId="0" applyNumberFormat="1" applyFont="1" applyBorder="1" applyAlignment="1">
      <alignment horizontal="center" vertical="center" wrapText="1"/>
    </xf>
    <xf numFmtId="0" fontId="16" fillId="0" borderId="3" xfId="0" applyFont="1" applyBorder="1" applyAlignment="1">
      <alignment horizontal="center" vertical="center" wrapText="1"/>
    </xf>
    <xf numFmtId="0" fontId="28" fillId="0" borderId="15" xfId="0" applyFont="1" applyBorder="1" applyAlignment="1">
      <alignment horizontal="left" vertical="center" wrapText="1"/>
    </xf>
    <xf numFmtId="0" fontId="9" fillId="0" borderId="14" xfId="0" applyFont="1" applyBorder="1" applyAlignment="1">
      <alignment horizontal="justify" vertical="center" wrapText="1"/>
    </xf>
    <xf numFmtId="9" fontId="16" fillId="0" borderId="12" xfId="0" applyNumberFormat="1" applyFont="1" applyBorder="1" applyAlignment="1">
      <alignment horizontal="center" vertical="center" wrapText="1"/>
    </xf>
    <xf numFmtId="0" fontId="28" fillId="0" borderId="12" xfId="0" applyFont="1" applyBorder="1" applyAlignment="1">
      <alignment horizontal="left" vertical="center" wrapText="1"/>
    </xf>
    <xf numFmtId="0" fontId="28" fillId="4" borderId="12" xfId="0" applyFont="1" applyFill="1" applyBorder="1" applyAlignment="1">
      <alignment horizontal="left" vertical="center" wrapText="1"/>
    </xf>
    <xf numFmtId="0" fontId="9" fillId="4" borderId="14" xfId="0" applyFont="1" applyFill="1" applyBorder="1" applyAlignment="1">
      <alignment horizontal="justify" vertical="center" wrapText="1"/>
    </xf>
    <xf numFmtId="0" fontId="28" fillId="0" borderId="8" xfId="0" applyFont="1" applyBorder="1" applyAlignment="1">
      <alignment vertical="center" wrapText="1"/>
    </xf>
    <xf numFmtId="0" fontId="9" fillId="0" borderId="16" xfId="0" applyFont="1" applyBorder="1" applyAlignment="1">
      <alignment vertical="center" wrapText="1"/>
    </xf>
    <xf numFmtId="0" fontId="11" fillId="0" borderId="16" xfId="0" applyFont="1" applyBorder="1" applyAlignment="1">
      <alignment horizontal="center" vertical="center" wrapText="1"/>
    </xf>
    <xf numFmtId="14" fontId="1" fillId="0" borderId="16" xfId="0" applyNumberFormat="1" applyFont="1" applyBorder="1" applyAlignment="1">
      <alignment vertical="center" wrapText="1"/>
    </xf>
    <xf numFmtId="14" fontId="1" fillId="0" borderId="16" xfId="0" applyNumberFormat="1" applyFont="1" applyBorder="1" applyAlignment="1">
      <alignment horizontal="center" vertical="center" wrapText="1"/>
    </xf>
    <xf numFmtId="9" fontId="1" fillId="0" borderId="16" xfId="0" applyNumberFormat="1" applyFont="1" applyBorder="1" applyAlignment="1">
      <alignment horizontal="center" vertical="center" wrapText="1"/>
    </xf>
    <xf numFmtId="0" fontId="1" fillId="0" borderId="16" xfId="0" applyFont="1" applyBorder="1" applyAlignment="1">
      <alignment horizontal="center" vertical="center" wrapText="1"/>
    </xf>
    <xf numFmtId="0" fontId="28" fillId="0" borderId="3" xfId="0" applyFont="1" applyBorder="1" applyAlignment="1">
      <alignment horizontal="left" vertical="center" wrapText="1"/>
    </xf>
    <xf numFmtId="0" fontId="11" fillId="0" borderId="3" xfId="0" applyFont="1" applyBorder="1" applyAlignment="1">
      <alignment horizontal="center" vertical="center" wrapText="1"/>
    </xf>
    <xf numFmtId="0" fontId="16" fillId="0" borderId="3" xfId="0" applyFont="1" applyBorder="1" applyAlignment="1">
      <alignment horizontal="left" vertical="center" wrapText="1"/>
    </xf>
    <xf numFmtId="14" fontId="16" fillId="0" borderId="3" xfId="0" applyNumberFormat="1" applyFont="1" applyBorder="1" applyAlignment="1">
      <alignment horizontal="center" vertical="center" wrapText="1"/>
    </xf>
    <xf numFmtId="9" fontId="16" fillId="0" borderId="3" xfId="0" applyNumberFormat="1" applyFont="1" applyBorder="1" applyAlignment="1">
      <alignment horizontal="center" vertical="center" wrapText="1"/>
    </xf>
    <xf numFmtId="0" fontId="16" fillId="5" borderId="3" xfId="0" applyFont="1" applyFill="1" applyBorder="1" applyAlignment="1">
      <alignment horizontal="justify" vertical="center" wrapText="1"/>
    </xf>
    <xf numFmtId="0" fontId="14" fillId="0" borderId="3" xfId="0" applyFont="1" applyBorder="1" applyAlignment="1">
      <alignment horizontal="center" vertical="center" wrapText="1"/>
    </xf>
    <xf numFmtId="0" fontId="14" fillId="0" borderId="3" xfId="0" applyFont="1" applyBorder="1" applyAlignment="1">
      <alignment horizontal="left" vertical="center" wrapText="1"/>
    </xf>
    <xf numFmtId="0" fontId="14" fillId="5" borderId="3" xfId="0" applyFont="1" applyFill="1" applyBorder="1" applyAlignment="1">
      <alignment horizontal="justify" vertical="center" wrapText="1"/>
    </xf>
    <xf numFmtId="14" fontId="14" fillId="0" borderId="3" xfId="0" applyNumberFormat="1" applyFont="1" applyBorder="1" applyAlignment="1">
      <alignment horizontal="center" vertical="center" wrapText="1"/>
    </xf>
    <xf numFmtId="9" fontId="14" fillId="0" borderId="3" xfId="0" applyNumberFormat="1" applyFont="1" applyBorder="1" applyAlignment="1">
      <alignment horizontal="center" vertical="center" wrapText="1"/>
    </xf>
    <xf numFmtId="0" fontId="28" fillId="0" borderId="0" xfId="0" applyFont="1" applyAlignment="1">
      <alignment horizontal="left" vertical="center" wrapText="1"/>
    </xf>
    <xf numFmtId="0" fontId="9" fillId="0" borderId="0" xfId="0" applyFont="1" applyAlignment="1">
      <alignment horizontal="justify" vertical="center" wrapText="1"/>
    </xf>
    <xf numFmtId="0" fontId="11" fillId="0" borderId="0" xfId="0" applyFont="1" applyAlignment="1">
      <alignment horizontal="center" vertical="center" wrapText="1"/>
    </xf>
    <xf numFmtId="14" fontId="1" fillId="0" borderId="0" xfId="0" applyNumberFormat="1" applyFont="1" applyAlignment="1">
      <alignment horizontal="center" vertical="center" wrapText="1"/>
    </xf>
    <xf numFmtId="9" fontId="27"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0" fontId="0" fillId="0" borderId="0" xfId="0" applyAlignment="1">
      <alignment horizontal="center" wrapText="1"/>
    </xf>
    <xf numFmtId="0" fontId="5" fillId="0" borderId="0" xfId="0" applyFont="1" applyAlignment="1">
      <alignment horizontal="center" wrapText="1"/>
    </xf>
    <xf numFmtId="0" fontId="5" fillId="0" borderId="0" xfId="0" applyFont="1" applyAlignment="1">
      <alignment wrapText="1"/>
    </xf>
    <xf numFmtId="0" fontId="0" fillId="0" borderId="0" xfId="0" applyAlignment="1">
      <alignment vertical="top" wrapText="1"/>
    </xf>
    <xf numFmtId="0" fontId="33" fillId="0" borderId="0" xfId="0" applyFont="1" applyAlignment="1">
      <alignment horizontal="left" wrapText="1"/>
    </xf>
    <xf numFmtId="0" fontId="0" fillId="0" borderId="0" xfId="0" applyAlignment="1">
      <alignment horizontal="left" wrapText="1"/>
    </xf>
    <xf numFmtId="0" fontId="15" fillId="0" borderId="0" xfId="0" applyFont="1" applyAlignment="1">
      <alignment horizontal="justify" vertical="center" wrapText="1"/>
    </xf>
    <xf numFmtId="0" fontId="16" fillId="0" borderId="0" xfId="0" applyFont="1" applyAlignment="1">
      <alignment horizontal="justify" vertical="center" wrapText="1"/>
    </xf>
    <xf numFmtId="0" fontId="34" fillId="0" borderId="0" xfId="0" applyFont="1"/>
    <xf numFmtId="0" fontId="14" fillId="0" borderId="0" xfId="0" applyFont="1" applyAlignment="1">
      <alignment horizontal="justify" vertical="center" wrapText="1"/>
    </xf>
    <xf numFmtId="0" fontId="31" fillId="0" borderId="0" xfId="0" applyFont="1"/>
    <xf numFmtId="0" fontId="1" fillId="0" borderId="0" xfId="0" applyFont="1"/>
    <xf numFmtId="0" fontId="3" fillId="0" borderId="3" xfId="0" applyFont="1" applyBorder="1"/>
    <xf numFmtId="0" fontId="3" fillId="0" borderId="15" xfId="0" applyFont="1" applyBorder="1"/>
    <xf numFmtId="49" fontId="1" fillId="0" borderId="2" xfId="0" applyNumberFormat="1" applyFont="1" applyBorder="1" applyAlignment="1">
      <alignment horizontal="left"/>
    </xf>
    <xf numFmtId="15" fontId="3" fillId="0" borderId="2" xfId="0" applyNumberFormat="1" applyFont="1" applyBorder="1"/>
    <xf numFmtId="15" fontId="3" fillId="0" borderId="11" xfId="0" applyNumberFormat="1" applyFont="1" applyBorder="1"/>
    <xf numFmtId="0" fontId="27" fillId="0" borderId="3" xfId="0" applyFont="1" applyBorder="1" applyAlignment="1">
      <alignment horizontal="justify" vertical="center"/>
    </xf>
    <xf numFmtId="0" fontId="27" fillId="0" borderId="3" xfId="0" applyFont="1" applyBorder="1" applyAlignment="1">
      <alignment horizontal="justify" vertical="center" wrapText="1"/>
    </xf>
    <xf numFmtId="0" fontId="4" fillId="2" borderId="53" xfId="0" applyFont="1" applyFill="1" applyBorder="1" applyAlignment="1">
      <alignment horizontal="center" vertical="center" wrapText="1"/>
    </xf>
    <xf numFmtId="0" fontId="4" fillId="2" borderId="54" xfId="0" applyFont="1" applyFill="1" applyBorder="1" applyAlignment="1">
      <alignment horizontal="center" vertical="center" wrapText="1"/>
    </xf>
    <xf numFmtId="0" fontId="36" fillId="0" borderId="3" xfId="0" applyFont="1" applyBorder="1" applyAlignment="1">
      <alignment horizontal="center" vertical="center" wrapText="1"/>
    </xf>
    <xf numFmtId="0" fontId="37" fillId="5" borderId="0" xfId="0" applyFont="1" applyFill="1" applyAlignment="1">
      <alignment vertical="center" wrapText="1"/>
    </xf>
    <xf numFmtId="0" fontId="15" fillId="5" borderId="55" xfId="0" applyFont="1" applyFill="1" applyBorder="1" applyAlignment="1">
      <alignment horizontal="justify" vertical="center" wrapText="1"/>
    </xf>
    <xf numFmtId="0" fontId="1" fillId="0" borderId="56" xfId="0" applyFont="1" applyBorder="1" applyAlignment="1">
      <alignment horizontal="center" vertical="center" wrapText="1"/>
    </xf>
    <xf numFmtId="14" fontId="1" fillId="0" borderId="47" xfId="0" applyNumberFormat="1" applyFont="1" applyBorder="1" applyAlignment="1">
      <alignment horizontal="center" vertical="center" wrapText="1"/>
    </xf>
    <xf numFmtId="14" fontId="1" fillId="0" borderId="36" xfId="0" applyNumberFormat="1" applyFont="1" applyBorder="1" applyAlignment="1">
      <alignment horizontal="center" vertical="center" wrapText="1"/>
    </xf>
    <xf numFmtId="0" fontId="28" fillId="0" borderId="56" xfId="0" applyFont="1" applyBorder="1" applyAlignment="1">
      <alignment horizontal="center" vertical="center" wrapText="1"/>
    </xf>
    <xf numFmtId="9" fontId="1" fillId="0" borderId="56" xfId="0" applyNumberFormat="1" applyFont="1" applyBorder="1" applyAlignment="1">
      <alignment horizontal="center" vertical="center" wrapText="1"/>
    </xf>
    <xf numFmtId="0" fontId="37" fillId="5" borderId="3" xfId="0" applyFont="1" applyFill="1" applyBorder="1" applyAlignment="1">
      <alignment horizontal="justify" vertical="center" wrapText="1"/>
    </xf>
    <xf numFmtId="0" fontId="1" fillId="0" borderId="51" xfId="0" applyFont="1" applyBorder="1" applyAlignment="1">
      <alignment horizontal="center" vertical="center" wrapText="1"/>
    </xf>
    <xf numFmtId="9" fontId="1" fillId="0" borderId="51" xfId="0" applyNumberFormat="1" applyFont="1" applyBorder="1" applyAlignment="1">
      <alignment horizontal="center" vertical="center" wrapText="1"/>
    </xf>
    <xf numFmtId="0" fontId="38" fillId="5" borderId="3" xfId="0" applyFont="1" applyFill="1" applyBorder="1" applyAlignment="1">
      <alignment horizontal="justify" vertical="center" wrapText="1"/>
    </xf>
    <xf numFmtId="0" fontId="1" fillId="0" borderId="39" xfId="0" applyFont="1" applyBorder="1" applyAlignment="1">
      <alignment horizontal="left" vertical="center" wrapText="1"/>
    </xf>
    <xf numFmtId="0" fontId="37" fillId="5" borderId="3" xfId="0" applyFont="1" applyFill="1" applyBorder="1" applyAlignment="1">
      <alignment vertical="center" wrapText="1"/>
    </xf>
    <xf numFmtId="0" fontId="16" fillId="0" borderId="39" xfId="0" applyFont="1" applyBorder="1" applyAlignment="1">
      <alignment horizontal="justify" vertical="center" wrapText="1"/>
    </xf>
    <xf numFmtId="0" fontId="16" fillId="0" borderId="46" xfId="0" applyFont="1" applyBorder="1" applyAlignment="1">
      <alignment horizontal="justify" vertical="center" wrapText="1"/>
    </xf>
    <xf numFmtId="0" fontId="1" fillId="0" borderId="50" xfId="0" applyFont="1" applyBorder="1" applyAlignment="1">
      <alignment horizontal="center" vertical="center" wrapText="1"/>
    </xf>
    <xf numFmtId="9" fontId="1" fillId="0" borderId="50" xfId="0" applyNumberFormat="1" applyFont="1" applyBorder="1" applyAlignment="1">
      <alignment horizontal="center" vertical="center" wrapText="1"/>
    </xf>
    <xf numFmtId="0" fontId="0" fillId="0" borderId="22" xfId="0" applyBorder="1" applyAlignment="1">
      <alignment vertical="center"/>
    </xf>
    <xf numFmtId="0" fontId="0" fillId="0" borderId="24" xfId="0" applyBorder="1"/>
    <xf numFmtId="0" fontId="0" fillId="0" borderId="23" xfId="0" applyBorder="1"/>
    <xf numFmtId="0" fontId="33" fillId="0" borderId="3" xfId="0" applyFont="1" applyBorder="1" applyAlignment="1">
      <alignment horizontal="center" vertical="center"/>
    </xf>
    <xf numFmtId="0" fontId="33" fillId="0" borderId="3" xfId="0" applyFont="1" applyBorder="1" applyAlignment="1">
      <alignment horizontal="center" vertical="center" wrapText="1"/>
    </xf>
    <xf numFmtId="0" fontId="33" fillId="0" borderId="0" xfId="0" applyFont="1"/>
    <xf numFmtId="0" fontId="39" fillId="0" borderId="3" xfId="0" applyFont="1" applyBorder="1" applyAlignment="1">
      <alignment horizontal="left" vertical="center"/>
    </xf>
    <xf numFmtId="0" fontId="20" fillId="0" borderId="3" xfId="0" applyFont="1" applyBorder="1" applyAlignment="1">
      <alignment horizontal="center" vertical="center" wrapText="1"/>
    </xf>
    <xf numFmtId="0" fontId="33" fillId="0" borderId="3" xfId="0" applyFont="1" applyBorder="1" applyAlignment="1">
      <alignment horizontal="justify" vertical="center" wrapText="1"/>
    </xf>
    <xf numFmtId="14" fontId="33" fillId="0" borderId="3" xfId="0" applyNumberFormat="1" applyFont="1" applyBorder="1" applyAlignment="1">
      <alignment horizontal="center" vertical="center" wrapText="1"/>
    </xf>
    <xf numFmtId="9" fontId="33" fillId="0" borderId="3" xfId="0" applyNumberFormat="1" applyFont="1" applyBorder="1" applyAlignment="1">
      <alignment horizontal="center" vertical="center" wrapText="1"/>
    </xf>
    <xf numFmtId="9" fontId="33" fillId="0" borderId="3" xfId="1" applyFont="1" applyBorder="1" applyAlignment="1">
      <alignment horizontal="center" vertical="center" wrapText="1"/>
    </xf>
    <xf numFmtId="0" fontId="33" fillId="0" borderId="3" xfId="0" applyFont="1" applyBorder="1" applyAlignment="1">
      <alignment horizontal="left" vertical="center" wrapText="1"/>
    </xf>
    <xf numFmtId="0" fontId="20" fillId="0" borderId="3" xfId="0" applyFont="1" applyBorder="1" applyAlignment="1">
      <alignment horizontal="justify" vertical="center"/>
    </xf>
    <xf numFmtId="14" fontId="20" fillId="0" borderId="3" xfId="0" applyNumberFormat="1" applyFont="1" applyBorder="1" applyAlignment="1">
      <alignment horizontal="center" vertical="center" wrapText="1"/>
    </xf>
    <xf numFmtId="9" fontId="20" fillId="0" borderId="3" xfId="0" applyNumberFormat="1" applyFont="1" applyBorder="1" applyAlignment="1">
      <alignment horizontal="center" vertical="center" wrapText="1"/>
    </xf>
    <xf numFmtId="0" fontId="20" fillId="0" borderId="3" xfId="0" applyFont="1" applyBorder="1" applyAlignment="1">
      <alignment horizontal="left" vertical="center" wrapText="1"/>
    </xf>
    <xf numFmtId="14" fontId="20" fillId="0" borderId="3" xfId="0" applyNumberFormat="1" applyFont="1" applyBorder="1" applyAlignment="1">
      <alignment horizontal="center" vertical="center"/>
    </xf>
    <xf numFmtId="0" fontId="20" fillId="0" borderId="3" xfId="0" applyFont="1" applyBorder="1" applyAlignment="1">
      <alignment vertical="center" wrapText="1"/>
    </xf>
    <xf numFmtId="9" fontId="33" fillId="0" borderId="3" xfId="0" applyNumberFormat="1" applyFont="1" applyBorder="1" applyAlignment="1">
      <alignment horizontal="center" vertical="center"/>
    </xf>
    <xf numFmtId="0" fontId="33" fillId="0" borderId="3" xfId="0" applyFont="1" applyBorder="1"/>
    <xf numFmtId="0" fontId="20" fillId="0" borderId="3" xfId="0" applyFont="1" applyBorder="1" applyAlignment="1">
      <alignment horizontal="center" vertical="center"/>
    </xf>
    <xf numFmtId="0" fontId="33" fillId="0" borderId="3" xfId="0" applyFont="1" applyBorder="1" applyAlignment="1">
      <alignment wrapText="1"/>
    </xf>
    <xf numFmtId="0" fontId="33" fillId="0" borderId="3" xfId="0" applyFont="1" applyBorder="1" applyAlignment="1">
      <alignment vertical="center" wrapText="1"/>
    </xf>
    <xf numFmtId="0" fontId="33" fillId="5" borderId="3" xfId="0" applyFont="1" applyFill="1" applyBorder="1" applyAlignment="1">
      <alignment horizontal="center" vertical="center" wrapText="1"/>
    </xf>
    <xf numFmtId="14" fontId="33" fillId="5" borderId="3" xfId="0" applyNumberFormat="1" applyFont="1" applyFill="1" applyBorder="1" applyAlignment="1">
      <alignment horizontal="center" vertical="center" wrapText="1"/>
    </xf>
    <xf numFmtId="9" fontId="33" fillId="5" borderId="3" xfId="0" applyNumberFormat="1" applyFont="1" applyFill="1" applyBorder="1" applyAlignment="1">
      <alignment horizontal="center" vertical="center" wrapText="1"/>
    </xf>
    <xf numFmtId="0" fontId="33" fillId="5" borderId="3" xfId="0" applyFont="1" applyFill="1" applyBorder="1" applyAlignment="1">
      <alignment horizontal="justify" vertical="center" wrapText="1"/>
    </xf>
    <xf numFmtId="0" fontId="33" fillId="5" borderId="3" xfId="0" applyFont="1" applyFill="1" applyBorder="1" applyAlignment="1">
      <alignment horizontal="justify" vertical="center"/>
    </xf>
    <xf numFmtId="14" fontId="27" fillId="5" borderId="3" xfId="0" applyNumberFormat="1" applyFont="1" applyFill="1" applyBorder="1" applyAlignment="1">
      <alignment horizontal="center" vertical="center" wrapText="1"/>
    </xf>
    <xf numFmtId="0" fontId="27" fillId="5" borderId="3" xfId="0" applyFont="1" applyFill="1" applyBorder="1" applyAlignment="1">
      <alignment horizontal="center" vertical="center" wrapText="1"/>
    </xf>
    <xf numFmtId="9" fontId="41" fillId="5" borderId="3" xfId="0" applyNumberFormat="1" applyFont="1" applyFill="1" applyBorder="1" applyAlignment="1">
      <alignment horizontal="center" vertical="center" wrapText="1"/>
    </xf>
    <xf numFmtId="0" fontId="33" fillId="0" borderId="3" xfId="0" applyFont="1" applyBorder="1" applyAlignment="1">
      <alignment horizontal="justify" vertical="top" wrapText="1"/>
    </xf>
    <xf numFmtId="0" fontId="33" fillId="5" borderId="3" xfId="0" applyFont="1" applyFill="1" applyBorder="1" applyAlignment="1">
      <alignment horizontal="left" vertical="center" wrapText="1"/>
    </xf>
    <xf numFmtId="0" fontId="33" fillId="5" borderId="3" xfId="0" applyFont="1" applyFill="1" applyBorder="1" applyAlignment="1">
      <alignment horizontal="center" vertical="center"/>
    </xf>
    <xf numFmtId="0" fontId="33" fillId="5" borderId="3" xfId="0" applyFont="1" applyFill="1" applyBorder="1"/>
    <xf numFmtId="0" fontId="33" fillId="5" borderId="3" xfId="0" applyFont="1" applyFill="1" applyBorder="1" applyAlignment="1">
      <alignment wrapText="1"/>
    </xf>
    <xf numFmtId="0" fontId="20" fillId="5" borderId="3" xfId="0" applyFont="1" applyFill="1" applyBorder="1" applyAlignment="1">
      <alignment horizontal="justify" vertical="center" wrapText="1"/>
    </xf>
    <xf numFmtId="0" fontId="33" fillId="5" borderId="3" xfId="0" applyFont="1" applyFill="1" applyBorder="1" applyAlignment="1">
      <alignment vertical="center"/>
    </xf>
    <xf numFmtId="0" fontId="20" fillId="5" borderId="3" xfId="0" applyFont="1" applyFill="1" applyBorder="1" applyAlignment="1">
      <alignment horizontal="justify" vertical="center"/>
    </xf>
    <xf numFmtId="0" fontId="27" fillId="5" borderId="3" xfId="0" applyFont="1" applyFill="1" applyBorder="1" applyAlignment="1">
      <alignment horizontal="justify" vertical="center"/>
    </xf>
    <xf numFmtId="0" fontId="20" fillId="0" borderId="3" xfId="0" applyFont="1" applyBorder="1" applyAlignment="1">
      <alignment vertical="center"/>
    </xf>
    <xf numFmtId="0" fontId="20" fillId="5" borderId="55" xfId="0" applyFont="1" applyFill="1" applyBorder="1" applyAlignment="1">
      <alignment horizontal="justify" vertical="center" wrapText="1"/>
    </xf>
    <xf numFmtId="0" fontId="33" fillId="0" borderId="56" xfId="0" applyFont="1" applyBorder="1" applyAlignment="1">
      <alignment horizontal="center" vertical="center" wrapText="1"/>
    </xf>
    <xf numFmtId="14" fontId="33" fillId="0" borderId="47" xfId="0" applyNumberFormat="1" applyFont="1" applyBorder="1" applyAlignment="1">
      <alignment horizontal="center" vertical="center" wrapText="1"/>
    </xf>
    <xf numFmtId="14" fontId="33" fillId="0" borderId="36" xfId="0" applyNumberFormat="1" applyFont="1" applyBorder="1" applyAlignment="1">
      <alignment horizontal="center" vertical="center" wrapText="1"/>
    </xf>
    <xf numFmtId="9" fontId="33" fillId="0" borderId="56" xfId="0" applyNumberFormat="1" applyFont="1" applyBorder="1" applyAlignment="1">
      <alignment horizontal="center" vertical="center" wrapText="1"/>
    </xf>
    <xf numFmtId="0" fontId="33" fillId="0" borderId="0" xfId="0" applyFont="1" applyAlignment="1">
      <alignment vertical="center"/>
    </xf>
    <xf numFmtId="0" fontId="33" fillId="0" borderId="51" xfId="0" applyFont="1" applyBorder="1" applyAlignment="1">
      <alignment horizontal="center" vertical="center" wrapText="1"/>
    </xf>
    <xf numFmtId="9" fontId="33" fillId="0" borderId="51" xfId="0" applyNumberFormat="1" applyFont="1" applyBorder="1" applyAlignment="1">
      <alignment horizontal="center" vertical="center" wrapText="1"/>
    </xf>
    <xf numFmtId="0" fontId="33" fillId="0" borderId="39" xfId="0" applyFont="1" applyBorder="1" applyAlignment="1">
      <alignment horizontal="left" vertical="center" wrapText="1"/>
    </xf>
    <xf numFmtId="0" fontId="27" fillId="0" borderId="39" xfId="0" applyFont="1" applyBorder="1" applyAlignment="1">
      <alignment horizontal="justify" vertical="center" wrapText="1"/>
    </xf>
    <xf numFmtId="0" fontId="27" fillId="0" borderId="46" xfId="0" applyFont="1" applyBorder="1" applyAlignment="1">
      <alignment horizontal="justify" vertical="center" wrapText="1"/>
    </xf>
    <xf numFmtId="0" fontId="33" fillId="0" borderId="50" xfId="0" applyFont="1" applyBorder="1" applyAlignment="1">
      <alignment horizontal="center" vertical="center" wrapText="1"/>
    </xf>
    <xf numFmtId="9" fontId="33" fillId="0" borderId="50" xfId="0" applyNumberFormat="1" applyFont="1" applyBorder="1" applyAlignment="1">
      <alignment horizontal="center" vertical="center" wrapText="1"/>
    </xf>
    <xf numFmtId="0" fontId="33" fillId="0" borderId="3" xfId="0" applyFont="1" applyBorder="1" applyAlignment="1">
      <alignment vertical="center"/>
    </xf>
    <xf numFmtId="0" fontId="27" fillId="0" borderId="3" xfId="0" applyFont="1" applyBorder="1" applyAlignment="1">
      <alignment horizontal="center" vertical="center" wrapText="1"/>
    </xf>
    <xf numFmtId="14" fontId="27" fillId="0" borderId="3" xfId="0" applyNumberFormat="1" applyFont="1" applyBorder="1" applyAlignment="1">
      <alignment horizontal="center" vertical="center" wrapText="1"/>
    </xf>
    <xf numFmtId="9" fontId="27" fillId="0" borderId="3" xfId="0" applyNumberFormat="1" applyFont="1" applyBorder="1" applyAlignment="1">
      <alignment horizontal="center" vertical="center" wrapText="1"/>
    </xf>
    <xf numFmtId="14" fontId="33" fillId="0" borderId="3" xfId="0" applyNumberFormat="1" applyFont="1" applyBorder="1" applyAlignment="1">
      <alignment vertical="center" wrapText="1"/>
    </xf>
    <xf numFmtId="0" fontId="27" fillId="0" borderId="3" xfId="0" applyFont="1" applyBorder="1" applyAlignment="1">
      <alignment horizontal="left" vertical="center" wrapText="1"/>
    </xf>
    <xf numFmtId="0" fontId="27" fillId="5" borderId="3" xfId="0" applyFont="1" applyFill="1" applyBorder="1" applyAlignment="1">
      <alignment horizontal="justify" vertical="center" wrapText="1"/>
    </xf>
    <xf numFmtId="0" fontId="33" fillId="5" borderId="0" xfId="0" applyFont="1" applyFill="1" applyAlignment="1">
      <alignment vertical="center" wrapText="1"/>
    </xf>
    <xf numFmtId="0" fontId="33" fillId="5" borderId="3" xfId="0" applyFont="1" applyFill="1" applyBorder="1" applyAlignment="1">
      <alignment vertical="center" wrapText="1"/>
    </xf>
    <xf numFmtId="0" fontId="42" fillId="0" borderId="0" xfId="0" applyFont="1"/>
    <xf numFmtId="0" fontId="43" fillId="2" borderId="3" xfId="0" applyFont="1" applyFill="1" applyBorder="1" applyAlignment="1">
      <alignment horizontal="center" vertical="center" wrapText="1"/>
    </xf>
    <xf numFmtId="0" fontId="42" fillId="0" borderId="3" xfId="0" applyFont="1" applyBorder="1" applyAlignment="1">
      <alignment horizontal="center" vertical="center"/>
    </xf>
    <xf numFmtId="0" fontId="44" fillId="0" borderId="3" xfId="0" applyFont="1" applyBorder="1" applyAlignment="1">
      <alignment horizontal="center" vertical="center" wrapText="1"/>
    </xf>
    <xf numFmtId="0" fontId="44" fillId="0" borderId="3" xfId="0" applyFont="1" applyBorder="1" applyAlignment="1">
      <alignment horizontal="justify" vertical="center" wrapText="1"/>
    </xf>
    <xf numFmtId="0" fontId="42" fillId="5" borderId="3" xfId="0" applyFont="1" applyFill="1" applyBorder="1" applyAlignment="1">
      <alignment vertical="center" wrapText="1"/>
    </xf>
    <xf numFmtId="14" fontId="42" fillId="5" borderId="3" xfId="0" applyNumberFormat="1" applyFont="1" applyFill="1" applyBorder="1" applyAlignment="1">
      <alignment vertical="center" wrapText="1"/>
    </xf>
    <xf numFmtId="14" fontId="42" fillId="5" borderId="3" xfId="0" applyNumberFormat="1" applyFont="1" applyFill="1" applyBorder="1" applyAlignment="1">
      <alignment horizontal="center" vertical="center" wrapText="1"/>
    </xf>
    <xf numFmtId="0" fontId="42" fillId="5" borderId="3" xfId="0" applyFont="1" applyFill="1" applyBorder="1" applyAlignment="1">
      <alignment horizontal="center" vertical="center"/>
    </xf>
    <xf numFmtId="14" fontId="42" fillId="5" borderId="3" xfId="0" applyNumberFormat="1" applyFont="1" applyFill="1" applyBorder="1" applyAlignment="1">
      <alignment vertical="center"/>
    </xf>
    <xf numFmtId="0" fontId="42" fillId="5" borderId="3" xfId="0" applyFont="1" applyFill="1" applyBorder="1" applyAlignment="1">
      <alignment horizontal="center" vertical="center" wrapText="1"/>
    </xf>
    <xf numFmtId="9" fontId="42" fillId="5" borderId="3" xfId="1" applyFont="1" applyFill="1" applyBorder="1" applyAlignment="1">
      <alignment horizontal="center" vertical="center" wrapText="1"/>
    </xf>
    <xf numFmtId="0" fontId="42" fillId="0" borderId="0" xfId="0" applyFont="1" applyAlignment="1">
      <alignment horizontal="center"/>
    </xf>
    <xf numFmtId="0" fontId="42" fillId="0" borderId="0" xfId="0" applyFont="1" applyAlignment="1">
      <alignment horizontal="center" wrapText="1"/>
    </xf>
    <xf numFmtId="0" fontId="45" fillId="0" borderId="0" xfId="2" applyAlignment="1">
      <alignment horizontal="left" vertical="top"/>
    </xf>
    <xf numFmtId="0" fontId="45" fillId="0" borderId="62" xfId="2" applyBorder="1" applyAlignment="1">
      <alignment horizontal="right" vertical="top" wrapText="1" indent="1"/>
    </xf>
    <xf numFmtId="0" fontId="45" fillId="0" borderId="62" xfId="2" applyBorder="1" applyAlignment="1">
      <alignment horizontal="left" vertical="top" wrapText="1"/>
    </xf>
    <xf numFmtId="1" fontId="50" fillId="0" borderId="62" xfId="2" applyNumberFormat="1" applyFont="1" applyBorder="1" applyAlignment="1">
      <alignment horizontal="center" vertical="center" shrinkToFit="1"/>
    </xf>
    <xf numFmtId="0" fontId="48" fillId="0" borderId="62" xfId="2" applyFont="1" applyBorder="1" applyAlignment="1">
      <alignment horizontal="left" vertical="center" wrapText="1"/>
    </xf>
    <xf numFmtId="0" fontId="48" fillId="0" borderId="62" xfId="2" applyFont="1" applyBorder="1" applyAlignment="1">
      <alignment horizontal="center" vertical="center" wrapText="1"/>
    </xf>
    <xf numFmtId="164" fontId="50" fillId="0" borderId="62" xfId="2" applyNumberFormat="1" applyFont="1" applyBorder="1" applyAlignment="1">
      <alignment horizontal="center" vertical="center" shrinkToFit="1"/>
    </xf>
    <xf numFmtId="0" fontId="48" fillId="0" borderId="62" xfId="2" applyFont="1" applyBorder="1" applyAlignment="1">
      <alignment horizontal="left" vertical="top" wrapText="1"/>
    </xf>
    <xf numFmtId="0" fontId="48" fillId="0" borderId="61" xfId="2" applyFont="1" applyBorder="1" applyAlignment="1">
      <alignment horizontal="center" vertical="center" wrapText="1"/>
    </xf>
    <xf numFmtId="0" fontId="48" fillId="0" borderId="61" xfId="2" applyFont="1" applyBorder="1" applyAlignment="1">
      <alignment horizontal="left" vertical="center" wrapText="1"/>
    </xf>
    <xf numFmtId="0" fontId="48" fillId="0" borderId="62" xfId="2" applyFont="1" applyBorder="1" applyAlignment="1">
      <alignment horizontal="left" vertical="center" wrapText="1" indent="1"/>
    </xf>
    <xf numFmtId="0" fontId="45" fillId="0" borderId="62" xfId="2" applyBorder="1" applyAlignment="1">
      <alignment horizontal="left" vertical="center" wrapText="1"/>
    </xf>
    <xf numFmtId="0" fontId="48" fillId="0" borderId="60" xfId="2" applyFont="1" applyBorder="1" applyAlignment="1">
      <alignment horizontal="left" vertical="top" wrapText="1"/>
    </xf>
    <xf numFmtId="0" fontId="48" fillId="0" borderId="60" xfId="2" applyFont="1" applyBorder="1" applyAlignment="1">
      <alignment horizontal="left" vertical="center" wrapText="1"/>
    </xf>
    <xf numFmtId="0" fontId="48" fillId="0" borderId="60" xfId="2" applyFont="1" applyBorder="1" applyAlignment="1">
      <alignment horizontal="center" vertical="top" wrapText="1"/>
    </xf>
    <xf numFmtId="0" fontId="45" fillId="0" borderId="60" xfId="2" applyBorder="1" applyAlignment="1">
      <alignment horizontal="left" vertical="top" wrapText="1"/>
    </xf>
    <xf numFmtId="0" fontId="48" fillId="0" borderId="60" xfId="2" applyFont="1" applyBorder="1" applyAlignment="1">
      <alignment horizontal="center" vertical="center" wrapText="1"/>
    </xf>
    <xf numFmtId="164" fontId="50" fillId="0" borderId="60" xfId="2" applyNumberFormat="1" applyFont="1" applyBorder="1" applyAlignment="1">
      <alignment horizontal="center" vertical="center" shrinkToFit="1"/>
    </xf>
    <xf numFmtId="0" fontId="48" fillId="0" borderId="62" xfId="2" applyFont="1" applyBorder="1" applyAlignment="1">
      <alignment horizontal="center" vertical="top" wrapText="1"/>
    </xf>
    <xf numFmtId="0" fontId="45" fillId="0" borderId="62" xfId="2" applyBorder="1" applyAlignment="1">
      <alignment horizontal="center" vertical="top" wrapText="1"/>
    </xf>
    <xf numFmtId="164" fontId="50" fillId="0" borderId="62" xfId="2" applyNumberFormat="1" applyFont="1" applyBorder="1" applyAlignment="1">
      <alignment horizontal="center" vertical="top" shrinkToFit="1"/>
    </xf>
    <xf numFmtId="0" fontId="45" fillId="0" borderId="62" xfId="2" applyBorder="1" applyAlignment="1">
      <alignment horizontal="left" vertical="top" wrapText="1" indent="1"/>
    </xf>
    <xf numFmtId="0" fontId="48" fillId="0" borderId="62" xfId="2" applyFont="1" applyBorder="1" applyAlignment="1">
      <alignment horizontal="left" vertical="top" wrapText="1" indent="1"/>
    </xf>
    <xf numFmtId="0" fontId="49" fillId="0" borderId="60" xfId="2" applyFont="1" applyBorder="1" applyAlignment="1">
      <alignment horizontal="center" vertical="center" wrapText="1"/>
    </xf>
    <xf numFmtId="1" fontId="50" fillId="0" borderId="61" xfId="2" applyNumberFormat="1" applyFont="1" applyBorder="1" applyAlignment="1">
      <alignment horizontal="center" vertical="top" shrinkToFit="1"/>
    </xf>
    <xf numFmtId="0" fontId="48" fillId="0" borderId="61" xfId="2" applyFont="1" applyBorder="1" applyAlignment="1">
      <alignment horizontal="center" vertical="top" wrapText="1"/>
    </xf>
    <xf numFmtId="0" fontId="45" fillId="0" borderId="60" xfId="2" applyBorder="1" applyAlignment="1">
      <alignment horizontal="center" vertical="top" wrapText="1"/>
    </xf>
    <xf numFmtId="0" fontId="45" fillId="0" borderId="62" xfId="2" applyBorder="1" applyAlignment="1">
      <alignment horizontal="center" vertical="center" wrapText="1"/>
    </xf>
    <xf numFmtId="0" fontId="48" fillId="0" borderId="60" xfId="2" applyFont="1" applyBorder="1" applyAlignment="1">
      <alignment horizontal="left" vertical="top" wrapText="1" indent="1"/>
    </xf>
    <xf numFmtId="1" fontId="50" fillId="0" borderId="58" xfId="2" applyNumberFormat="1" applyFont="1" applyBorder="1" applyAlignment="1">
      <alignment horizontal="center" vertical="center" shrinkToFit="1"/>
    </xf>
    <xf numFmtId="0" fontId="42" fillId="0" borderId="3" xfId="0" applyFont="1" applyBorder="1"/>
    <xf numFmtId="0" fontId="39" fillId="2" borderId="3" xfId="0" applyFont="1" applyFill="1" applyBorder="1" applyAlignment="1">
      <alignment horizontal="center" vertical="center" wrapText="1"/>
    </xf>
    <xf numFmtId="0" fontId="17" fillId="0" borderId="3" xfId="0" applyFont="1" applyBorder="1" applyAlignment="1">
      <alignment horizontal="justify" vertical="center"/>
    </xf>
    <xf numFmtId="14" fontId="1" fillId="0" borderId="7" xfId="0" applyNumberFormat="1" applyFont="1" applyBorder="1" applyAlignment="1">
      <alignment horizontal="center" vertical="center" wrapText="1"/>
    </xf>
    <xf numFmtId="0" fontId="30" fillId="0" borderId="3" xfId="0" applyFont="1" applyBorder="1" applyAlignment="1">
      <alignment horizontal="justify" vertical="center" wrapText="1"/>
    </xf>
    <xf numFmtId="0" fontId="55" fillId="0" borderId="15" xfId="0" applyFont="1" applyBorder="1" applyAlignment="1">
      <alignment horizontal="center" vertical="center" wrapText="1"/>
    </xf>
    <xf numFmtId="0" fontId="1" fillId="0" borderId="7" xfId="0" applyFont="1" applyBorder="1" applyAlignment="1">
      <alignment horizontal="center" vertical="center" wrapText="1"/>
    </xf>
    <xf numFmtId="0" fontId="55" fillId="0" borderId="3" xfId="0" applyFont="1" applyBorder="1" applyAlignment="1">
      <alignment horizontal="justify" vertical="center"/>
    </xf>
    <xf numFmtId="0" fontId="55" fillId="0" borderId="3" xfId="0" applyFont="1" applyBorder="1" applyAlignment="1">
      <alignment horizontal="justify" vertical="center" wrapText="1"/>
    </xf>
    <xf numFmtId="0" fontId="39" fillId="0" borderId="3" xfId="0" applyFont="1" applyBorder="1" applyAlignment="1">
      <alignment horizontal="center" vertical="center"/>
    </xf>
    <xf numFmtId="0" fontId="33" fillId="0" borderId="0" xfId="0" applyFont="1" applyAlignment="1">
      <alignment horizontal="center" vertical="center"/>
    </xf>
    <xf numFmtId="9" fontId="0" fillId="5" borderId="3" xfId="0" applyNumberFormat="1" applyFill="1" applyBorder="1" applyAlignment="1">
      <alignment horizontal="center" vertical="center"/>
    </xf>
    <xf numFmtId="0" fontId="42" fillId="0" borderId="3" xfId="0" applyFont="1" applyBorder="1" applyAlignment="1">
      <alignment wrapText="1"/>
    </xf>
    <xf numFmtId="0" fontId="42" fillId="0" borderId="0" xfId="0" applyFont="1" applyAlignment="1">
      <alignment wrapText="1"/>
    </xf>
    <xf numFmtId="0" fontId="1" fillId="5" borderId="0" xfId="0" applyFont="1" applyFill="1" applyAlignment="1">
      <alignment vertical="center" wrapText="1"/>
    </xf>
    <xf numFmtId="9" fontId="16" fillId="4" borderId="3" xfId="0" applyNumberFormat="1" applyFont="1" applyFill="1" applyBorder="1" applyAlignment="1">
      <alignment horizontal="center" vertical="center" wrapText="1"/>
    </xf>
    <xf numFmtId="9" fontId="1" fillId="4" borderId="3" xfId="0" applyNumberFormat="1" applyFont="1" applyFill="1" applyBorder="1" applyAlignment="1">
      <alignment horizontal="center" vertical="center" wrapText="1"/>
    </xf>
    <xf numFmtId="9" fontId="1" fillId="6" borderId="3" xfId="0" applyNumberFormat="1" applyFont="1" applyFill="1" applyBorder="1" applyAlignment="1">
      <alignment horizontal="center" vertical="center" wrapText="1"/>
    </xf>
    <xf numFmtId="0" fontId="1" fillId="6" borderId="3" xfId="0" applyFont="1" applyFill="1" applyBorder="1" applyAlignment="1">
      <alignment horizontal="center" vertical="center" wrapText="1"/>
    </xf>
    <xf numFmtId="0" fontId="56" fillId="0" borderId="0" xfId="0" applyFont="1" applyAlignment="1">
      <alignment vertical="center" wrapText="1"/>
    </xf>
    <xf numFmtId="9" fontId="16" fillId="0" borderId="3" xfId="0" applyNumberFormat="1" applyFont="1" applyBorder="1" applyAlignment="1">
      <alignment horizontal="justify" vertical="center" wrapText="1"/>
    </xf>
    <xf numFmtId="0" fontId="56" fillId="0" borderId="0" xfId="0" applyFont="1" applyAlignment="1">
      <alignment horizontal="justify" vertical="center" wrapText="1"/>
    </xf>
    <xf numFmtId="0" fontId="56" fillId="0" borderId="0" xfId="0" applyFont="1" applyAlignment="1">
      <alignment horizontal="center" vertical="center" wrapText="1"/>
    </xf>
    <xf numFmtId="0" fontId="1" fillId="4" borderId="3" xfId="0" applyFont="1" applyFill="1" applyBorder="1" applyAlignment="1">
      <alignment horizontal="center" vertical="center" wrapText="1"/>
    </xf>
    <xf numFmtId="9" fontId="16" fillId="6" borderId="3" xfId="0" applyNumberFormat="1" applyFont="1" applyFill="1" applyBorder="1" applyAlignment="1">
      <alignment horizontal="center" vertical="center" wrapText="1"/>
    </xf>
    <xf numFmtId="0" fontId="16" fillId="6" borderId="3" xfId="0" applyFont="1" applyFill="1" applyBorder="1" applyAlignment="1">
      <alignment horizontal="center" vertical="center" wrapText="1"/>
    </xf>
    <xf numFmtId="0" fontId="57" fillId="0" borderId="3" xfId="0" applyFont="1" applyBorder="1" applyAlignment="1">
      <alignment horizontal="center" vertical="center" wrapText="1"/>
    </xf>
    <xf numFmtId="0" fontId="58" fillId="0" borderId="3" xfId="0" applyFont="1" applyBorder="1" applyAlignment="1">
      <alignment horizontal="justify" vertical="center" wrapText="1"/>
    </xf>
    <xf numFmtId="14" fontId="58" fillId="0" borderId="3" xfId="0" applyNumberFormat="1" applyFont="1" applyBorder="1" applyAlignment="1">
      <alignment horizontal="center" vertical="center" wrapText="1"/>
    </xf>
    <xf numFmtId="9" fontId="58" fillId="0" borderId="3" xfId="0" applyNumberFormat="1" applyFont="1" applyBorder="1" applyAlignment="1">
      <alignment horizontal="center" vertical="center" wrapText="1"/>
    </xf>
    <xf numFmtId="0" fontId="58" fillId="0" borderId="3" xfId="0" applyFont="1" applyBorder="1" applyAlignment="1">
      <alignment horizontal="justify" wrapText="1"/>
    </xf>
    <xf numFmtId="9" fontId="58" fillId="0" borderId="3" xfId="1" applyFont="1" applyBorder="1" applyAlignment="1">
      <alignment horizontal="center" vertical="center" wrapText="1"/>
    </xf>
    <xf numFmtId="0" fontId="60" fillId="0" borderId="3" xfId="0" applyFont="1" applyBorder="1" applyAlignment="1">
      <alignment horizontal="justify" vertical="center" wrapText="1"/>
    </xf>
    <xf numFmtId="0" fontId="62" fillId="0" borderId="3" xfId="0" applyFont="1" applyBorder="1" applyAlignment="1">
      <alignment horizontal="justify" vertical="center" wrapText="1"/>
    </xf>
    <xf numFmtId="0" fontId="57" fillId="0" borderId="64" xfId="0" applyFont="1" applyBorder="1" applyAlignment="1">
      <alignment vertical="center"/>
    </xf>
    <xf numFmtId="0" fontId="33" fillId="0" borderId="64" xfId="0" applyFont="1" applyBorder="1"/>
    <xf numFmtId="0" fontId="33" fillId="0" borderId="65" xfId="0" applyFont="1" applyBorder="1"/>
    <xf numFmtId="0" fontId="57" fillId="0" borderId="65" xfId="0" applyFont="1" applyBorder="1" applyAlignment="1">
      <alignment vertical="center"/>
    </xf>
    <xf numFmtId="0" fontId="39" fillId="0" borderId="65" xfId="0" applyFont="1" applyBorder="1"/>
    <xf numFmtId="0" fontId="57" fillId="0" borderId="0" xfId="0" applyFont="1" applyAlignment="1">
      <alignment vertical="center"/>
    </xf>
    <xf numFmtId="0" fontId="15" fillId="5" borderId="3" xfId="0" applyFont="1" applyFill="1" applyBorder="1" applyAlignment="1">
      <alignment horizontal="center" vertical="center" wrapText="1"/>
    </xf>
    <xf numFmtId="9" fontId="16" fillId="7" borderId="15" xfId="0" applyNumberFormat="1" applyFont="1" applyFill="1" applyBorder="1" applyAlignment="1">
      <alignment horizontal="center" vertical="center" wrapText="1"/>
    </xf>
    <xf numFmtId="9" fontId="1" fillId="4" borderId="12" xfId="0" applyNumberFormat="1" applyFont="1" applyFill="1" applyBorder="1" applyAlignment="1">
      <alignment horizontal="center" vertical="center" wrapText="1"/>
    </xf>
    <xf numFmtId="0" fontId="1" fillId="4" borderId="14" xfId="0" applyFont="1" applyFill="1" applyBorder="1" applyAlignment="1">
      <alignment horizontal="center" vertical="center" wrapText="1"/>
    </xf>
    <xf numFmtId="0" fontId="16" fillId="5" borderId="3" xfId="0" applyFont="1" applyFill="1" applyBorder="1" applyAlignment="1">
      <alignment horizontal="center" vertical="center" wrapText="1"/>
    </xf>
    <xf numFmtId="9" fontId="1" fillId="5" borderId="3" xfId="0" applyNumberFormat="1" applyFont="1" applyFill="1" applyBorder="1" applyAlignment="1">
      <alignment horizontal="center" vertical="center" wrapText="1"/>
    </xf>
    <xf numFmtId="0" fontId="1" fillId="5" borderId="3" xfId="0" applyFont="1" applyFill="1" applyBorder="1" applyAlignment="1">
      <alignment horizontal="center" vertical="center" wrapText="1"/>
    </xf>
    <xf numFmtId="9" fontId="16" fillId="5" borderId="15" xfId="0" applyNumberFormat="1" applyFont="1" applyFill="1" applyBorder="1" applyAlignment="1">
      <alignment horizontal="center" vertical="center" wrapText="1"/>
    </xf>
    <xf numFmtId="9" fontId="1" fillId="5" borderId="15" xfId="0" applyNumberFormat="1" applyFont="1" applyFill="1" applyBorder="1" applyAlignment="1">
      <alignment horizontal="center" vertical="center" wrapText="1"/>
    </xf>
    <xf numFmtId="9" fontId="1" fillId="5" borderId="12" xfId="0" applyNumberFormat="1" applyFont="1" applyFill="1" applyBorder="1" applyAlignment="1">
      <alignment horizontal="center" vertical="center" wrapText="1"/>
    </xf>
    <xf numFmtId="9" fontId="1" fillId="5" borderId="16" xfId="0" applyNumberFormat="1" applyFont="1" applyFill="1" applyBorder="1" applyAlignment="1">
      <alignment horizontal="center" vertical="center" wrapText="1"/>
    </xf>
    <xf numFmtId="0" fontId="44" fillId="5" borderId="3" xfId="0" applyFont="1" applyFill="1" applyBorder="1" applyAlignment="1">
      <alignment horizontal="justify" vertical="center" wrapText="1"/>
    </xf>
    <xf numFmtId="9" fontId="1" fillId="5" borderId="16" xfId="0" applyNumberFormat="1" applyFont="1" applyFill="1" applyBorder="1" applyAlignment="1">
      <alignment horizontal="center" vertical="center" wrapText="1"/>
    </xf>
    <xf numFmtId="9" fontId="1" fillId="5" borderId="14" xfId="0" applyNumberFormat="1" applyFont="1" applyFill="1" applyBorder="1" applyAlignment="1">
      <alignment horizontal="center" vertical="center" wrapText="1"/>
    </xf>
    <xf numFmtId="0" fontId="16" fillId="5" borderId="3" xfId="0" applyFont="1" applyFill="1" applyBorder="1" applyAlignment="1">
      <alignment horizontal="center" vertical="center" wrapText="1"/>
    </xf>
    <xf numFmtId="0" fontId="33" fillId="5" borderId="3" xfId="0" applyFont="1" applyFill="1" applyBorder="1" applyAlignment="1">
      <alignment horizontal="left" vertical="center" wrapText="1"/>
    </xf>
    <xf numFmtId="0" fontId="33" fillId="5" borderId="3" xfId="0" applyFont="1" applyFill="1" applyBorder="1" applyAlignment="1">
      <alignment horizontal="center" vertical="center" wrapText="1"/>
    </xf>
    <xf numFmtId="0" fontId="27" fillId="5" borderId="3" xfId="0" applyFont="1" applyFill="1" applyBorder="1" applyAlignment="1">
      <alignment horizontal="left" vertical="center" wrapText="1"/>
    </xf>
    <xf numFmtId="0" fontId="33" fillId="5" borderId="3" xfId="0" applyFont="1" applyFill="1" applyBorder="1" applyAlignment="1">
      <alignment horizontal="justify" vertical="center" wrapText="1"/>
    </xf>
    <xf numFmtId="0" fontId="40" fillId="2" borderId="3" xfId="0" applyFont="1" applyFill="1" applyBorder="1" applyAlignment="1">
      <alignment horizontal="center" vertical="center" wrapText="1"/>
    </xf>
    <xf numFmtId="0" fontId="33" fillId="0" borderId="7"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0" xfId="0" applyFont="1" applyAlignment="1">
      <alignment horizontal="center" vertical="center" wrapText="1"/>
    </xf>
    <xf numFmtId="0" fontId="33" fillId="0" borderId="12" xfId="0" applyFont="1" applyBorder="1" applyAlignment="1">
      <alignment horizontal="center" vertical="center" wrapText="1"/>
    </xf>
    <xf numFmtId="0" fontId="33" fillId="0" borderId="1" xfId="0" applyFont="1" applyBorder="1" applyAlignment="1">
      <alignment horizontal="center" vertical="center" wrapText="1"/>
    </xf>
    <xf numFmtId="0" fontId="33" fillId="0" borderId="3" xfId="0" applyFont="1" applyBorder="1" applyAlignment="1">
      <alignment horizontal="left" vertical="top"/>
    </xf>
    <xf numFmtId="0" fontId="39" fillId="0" borderId="3" xfId="0" applyFont="1" applyBorder="1" applyAlignment="1">
      <alignment horizontal="center" vertical="center" wrapText="1"/>
    </xf>
    <xf numFmtId="0" fontId="39" fillId="2" borderId="3" xfId="0" applyFont="1" applyFill="1" applyBorder="1" applyAlignment="1">
      <alignment horizontal="center" vertical="center" wrapText="1"/>
    </xf>
    <xf numFmtId="0" fontId="48" fillId="0" borderId="60" xfId="2" applyFont="1" applyBorder="1" applyAlignment="1">
      <alignment horizontal="center" vertical="center" wrapText="1"/>
    </xf>
    <xf numFmtId="0" fontId="48" fillId="0" borderId="61" xfId="2" applyFont="1" applyBorder="1" applyAlignment="1">
      <alignment horizontal="center" vertical="center" wrapText="1"/>
    </xf>
    <xf numFmtId="0" fontId="48" fillId="0" borderId="60" xfId="2" applyFont="1" applyBorder="1" applyAlignment="1">
      <alignment horizontal="left" vertical="center" wrapText="1"/>
    </xf>
    <xf numFmtId="0" fontId="48" fillId="0" borderId="61" xfId="2" applyFont="1" applyBorder="1" applyAlignment="1">
      <alignment horizontal="left" vertical="center" wrapText="1"/>
    </xf>
    <xf numFmtId="164" fontId="50" fillId="0" borderId="60" xfId="2" applyNumberFormat="1" applyFont="1" applyBorder="1" applyAlignment="1">
      <alignment horizontal="left" vertical="center" indent="1" shrinkToFit="1"/>
    </xf>
    <xf numFmtId="164" fontId="50" fillId="0" borderId="61" xfId="2" applyNumberFormat="1" applyFont="1" applyBorder="1" applyAlignment="1">
      <alignment horizontal="left" vertical="center" indent="1" shrinkToFit="1"/>
    </xf>
    <xf numFmtId="0" fontId="33" fillId="0" borderId="3" xfId="0" applyFont="1" applyBorder="1" applyAlignment="1">
      <alignment horizontal="center"/>
    </xf>
    <xf numFmtId="0" fontId="39" fillId="0" borderId="3" xfId="0" applyFont="1" applyBorder="1" applyAlignment="1">
      <alignment horizontal="left" vertical="center"/>
    </xf>
    <xf numFmtId="0" fontId="48" fillId="0" borderId="63" xfId="2" applyFont="1" applyBorder="1" applyAlignment="1">
      <alignment horizontal="center" vertical="center" wrapText="1"/>
    </xf>
    <xf numFmtId="1" fontId="50" fillId="0" borderId="60" xfId="2" applyNumberFormat="1" applyFont="1" applyBorder="1" applyAlignment="1">
      <alignment horizontal="center" vertical="center" shrinkToFit="1"/>
    </xf>
    <xf numFmtId="1" fontId="50" fillId="0" borderId="61" xfId="2" applyNumberFormat="1" applyFont="1" applyBorder="1" applyAlignment="1">
      <alignment horizontal="center" vertical="center" shrinkToFit="1"/>
    </xf>
    <xf numFmtId="0" fontId="48" fillId="0" borderId="60" xfId="2" applyFont="1" applyBorder="1" applyAlignment="1">
      <alignment horizontal="center" vertical="top" wrapText="1"/>
    </xf>
    <xf numFmtId="0" fontId="48" fillId="0" borderId="61" xfId="2" applyFont="1" applyBorder="1" applyAlignment="1">
      <alignment horizontal="center" vertical="top" wrapText="1"/>
    </xf>
    <xf numFmtId="0" fontId="45" fillId="0" borderId="60" xfId="2" applyBorder="1" applyAlignment="1">
      <alignment horizontal="center" vertical="center" wrapText="1"/>
    </xf>
    <xf numFmtId="0" fontId="45" fillId="0" borderId="61" xfId="2" applyBorder="1" applyAlignment="1">
      <alignment horizontal="center" vertical="center" wrapText="1"/>
    </xf>
    <xf numFmtId="1" fontId="50" fillId="0" borderId="63" xfId="2" applyNumberFormat="1" applyFont="1" applyBorder="1" applyAlignment="1">
      <alignment horizontal="center" vertical="center" shrinkToFit="1"/>
    </xf>
    <xf numFmtId="0" fontId="45" fillId="0" borderId="60" xfId="2" applyBorder="1" applyAlignment="1">
      <alignment horizontal="center" vertical="top" wrapText="1"/>
    </xf>
    <xf numFmtId="0" fontId="45" fillId="0" borderId="63" xfId="2" applyBorder="1" applyAlignment="1">
      <alignment horizontal="center" vertical="top" wrapText="1"/>
    </xf>
    <xf numFmtId="0" fontId="45" fillId="0" borderId="61" xfId="2" applyBorder="1" applyAlignment="1">
      <alignment horizontal="center" vertical="top" wrapText="1"/>
    </xf>
    <xf numFmtId="0" fontId="48" fillId="0" borderId="63" xfId="2" applyFont="1" applyBorder="1" applyAlignment="1">
      <alignment horizontal="left" vertical="center" wrapText="1"/>
    </xf>
    <xf numFmtId="0" fontId="33" fillId="0" borderId="16" xfId="0" applyFont="1" applyBorder="1" applyAlignment="1">
      <alignment horizontal="center" vertical="center"/>
    </xf>
    <xf numFmtId="0" fontId="33" fillId="0" borderId="14" xfId="0" applyFont="1" applyBorder="1" applyAlignment="1">
      <alignment horizontal="center" vertical="center"/>
    </xf>
    <xf numFmtId="0" fontId="33" fillId="0" borderId="17" xfId="0" applyFont="1" applyBorder="1" applyAlignment="1">
      <alignment horizontal="center" vertical="center"/>
    </xf>
    <xf numFmtId="0" fontId="1" fillId="0" borderId="16"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6" xfId="0" applyFont="1" applyBorder="1" applyAlignment="1">
      <alignment horizontal="left" vertical="center" wrapText="1"/>
    </xf>
    <xf numFmtId="0" fontId="1" fillId="0" borderId="14" xfId="0" applyFont="1" applyBorder="1" applyAlignment="1">
      <alignment horizontal="left" vertical="center" wrapText="1"/>
    </xf>
    <xf numFmtId="0" fontId="57" fillId="0" borderId="3" xfId="0" applyFont="1" applyBorder="1" applyAlignment="1">
      <alignment horizontal="center" vertical="center" wrapText="1"/>
    </xf>
    <xf numFmtId="0" fontId="58" fillId="0" borderId="3" xfId="0" applyFont="1" applyBorder="1" applyAlignment="1">
      <alignment horizontal="justify" vertical="center" wrapText="1"/>
    </xf>
    <xf numFmtId="0" fontId="33" fillId="0" borderId="3" xfId="0" applyFont="1" applyBorder="1" applyAlignment="1">
      <alignment horizontal="center" vertical="center" wrapText="1"/>
    </xf>
    <xf numFmtId="0" fontId="62" fillId="0" borderId="3" xfId="0" applyFont="1" applyBorder="1" applyAlignment="1">
      <alignment horizontal="justify" vertical="center" wrapText="1"/>
    </xf>
    <xf numFmtId="0" fontId="58" fillId="0" borderId="3" xfId="0" applyFont="1" applyBorder="1" applyAlignment="1">
      <alignment horizontal="center" vertical="center" wrapText="1"/>
    </xf>
    <xf numFmtId="14" fontId="58" fillId="0" borderId="3" xfId="0" applyNumberFormat="1" applyFont="1" applyBorder="1" applyAlignment="1">
      <alignment horizontal="center" vertical="center" wrapText="1"/>
    </xf>
    <xf numFmtId="0" fontId="57" fillId="0" borderId="3" xfId="0" applyFont="1" applyBorder="1" applyAlignment="1">
      <alignment horizontal="center" vertical="center"/>
    </xf>
    <xf numFmtId="0" fontId="62" fillId="0" borderId="3" xfId="0" applyFont="1" applyBorder="1" applyAlignment="1">
      <alignment horizontal="center" vertical="center" wrapText="1"/>
    </xf>
    <xf numFmtId="0" fontId="60" fillId="0" borderId="3" xfId="0" applyFont="1" applyBorder="1" applyAlignment="1">
      <alignment horizontal="justify" vertical="center" wrapText="1"/>
    </xf>
    <xf numFmtId="0" fontId="43" fillId="0" borderId="1" xfId="0" applyFont="1" applyBorder="1" applyAlignment="1">
      <alignment horizontal="center"/>
    </xf>
    <xf numFmtId="15" fontId="0" fillId="0" borderId="2" xfId="0" applyNumberFormat="1" applyBorder="1" applyAlignment="1">
      <alignment horizontal="center"/>
    </xf>
    <xf numFmtId="0" fontId="0" fillId="0" borderId="2" xfId="0" applyBorder="1" applyAlignment="1">
      <alignment horizontal="center"/>
    </xf>
    <xf numFmtId="0" fontId="4" fillId="2" borderId="16"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0" fillId="0" borderId="9" xfId="0" applyBorder="1" applyAlignment="1">
      <alignment horizontal="left"/>
    </xf>
    <xf numFmtId="0" fontId="0" fillId="0" borderId="0" xfId="0" applyAlignment="1">
      <alignment horizontal="left"/>
    </xf>
    <xf numFmtId="0" fontId="0" fillId="0" borderId="1" xfId="0" applyBorder="1" applyAlignment="1">
      <alignment horizontal="center"/>
    </xf>
    <xf numFmtId="0" fontId="29" fillId="0" borderId="7" xfId="0" applyFont="1" applyBorder="1" applyAlignment="1">
      <alignment horizontal="center" vertical="center"/>
    </xf>
    <xf numFmtId="0" fontId="29" fillId="0" borderId="8" xfId="0" applyFont="1" applyBorder="1" applyAlignment="1">
      <alignment horizontal="center" vertical="center"/>
    </xf>
    <xf numFmtId="0" fontId="29" fillId="0" borderId="12" xfId="0" applyFont="1" applyBorder="1" applyAlignment="1">
      <alignment horizontal="center" vertical="center"/>
    </xf>
    <xf numFmtId="0" fontId="29" fillId="0" borderId="13" xfId="0" applyFont="1" applyBorder="1" applyAlignment="1">
      <alignment horizontal="center" vertical="center"/>
    </xf>
    <xf numFmtId="0" fontId="16" fillId="0" borderId="7" xfId="0" applyFont="1" applyBorder="1" applyAlignment="1">
      <alignment horizontal="left" vertical="center" wrapText="1"/>
    </xf>
    <xf numFmtId="0" fontId="16" fillId="0" borderId="5" xfId="0" applyFont="1" applyBorder="1" applyAlignment="1">
      <alignment horizontal="left" vertical="center" wrapText="1"/>
    </xf>
    <xf numFmtId="0" fontId="16" fillId="0" borderId="8" xfId="0" applyFont="1" applyBorder="1" applyAlignment="1">
      <alignment horizontal="left" vertical="center" wrapText="1"/>
    </xf>
    <xf numFmtId="0" fontId="16" fillId="0" borderId="12" xfId="0" applyFont="1" applyBorder="1" applyAlignment="1">
      <alignment horizontal="left" vertical="center" wrapText="1"/>
    </xf>
    <xf numFmtId="0" fontId="16" fillId="0" borderId="1" xfId="0" applyFont="1" applyBorder="1" applyAlignment="1">
      <alignment horizontal="left" vertical="center" wrapText="1"/>
    </xf>
    <xf numFmtId="0" fontId="16" fillId="0" borderId="13" xfId="0" applyFont="1" applyBorder="1" applyAlignment="1">
      <alignment horizontal="left" vertical="center" wrapText="1"/>
    </xf>
    <xf numFmtId="0" fontId="3" fillId="2" borderId="12"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0" borderId="3" xfId="0" applyFont="1" applyBorder="1" applyAlignment="1">
      <alignment horizontal="center"/>
    </xf>
    <xf numFmtId="0" fontId="2" fillId="0" borderId="2" xfId="0" applyFont="1" applyBorder="1" applyAlignment="1">
      <alignment horizontal="center" vertical="top"/>
    </xf>
    <xf numFmtId="0" fontId="2" fillId="0" borderId="11" xfId="0" applyFont="1" applyBorder="1" applyAlignment="1">
      <alignment horizontal="center" vertical="top"/>
    </xf>
    <xf numFmtId="0" fontId="29" fillId="0" borderId="15" xfId="0" applyFont="1" applyBorder="1" applyAlignment="1">
      <alignment horizontal="center" vertical="center"/>
    </xf>
    <xf numFmtId="0" fontId="29" fillId="0" borderId="11" xfId="0" applyFont="1" applyBorder="1" applyAlignment="1">
      <alignment horizontal="center" vertical="center"/>
    </xf>
    <xf numFmtId="0" fontId="30" fillId="0" borderId="1" xfId="0" applyFont="1" applyBorder="1" applyAlignment="1">
      <alignment horizontal="left" vertical="center" wrapText="1"/>
    </xf>
    <xf numFmtId="0" fontId="30" fillId="0" borderId="13" xfId="0" applyFont="1" applyBorder="1" applyAlignment="1">
      <alignment horizontal="left" vertical="center" wrapText="1"/>
    </xf>
    <xf numFmtId="0" fontId="0" fillId="0" borderId="7" xfId="0" applyBorder="1" applyAlignment="1">
      <alignment horizontal="center"/>
    </xf>
    <xf numFmtId="0" fontId="0" fillId="0" borderId="5" xfId="0" applyBorder="1" applyAlignment="1">
      <alignment horizontal="center"/>
    </xf>
    <xf numFmtId="0" fontId="0" fillId="0" borderId="9" xfId="0" applyBorder="1" applyAlignment="1">
      <alignment horizontal="center"/>
    </xf>
    <xf numFmtId="0" fontId="0" fillId="0" borderId="0" xfId="0" applyAlignment="1">
      <alignment horizontal="center"/>
    </xf>
    <xf numFmtId="0" fontId="7" fillId="0" borderId="3" xfId="0" applyFont="1" applyBorder="1" applyAlignment="1">
      <alignment horizontal="center" vertical="center"/>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2" fillId="0" borderId="1" xfId="0" applyFont="1" applyBorder="1" applyAlignment="1">
      <alignment horizontal="center" vertical="top"/>
    </xf>
    <xf numFmtId="0" fontId="2" fillId="0" borderId="13" xfId="0" applyFont="1" applyBorder="1" applyAlignment="1">
      <alignment horizontal="center" vertical="top"/>
    </xf>
    <xf numFmtId="0" fontId="0" fillId="0" borderId="3" xfId="0" applyBorder="1" applyAlignment="1">
      <alignment horizontal="left" vertical="top" wrapText="1"/>
    </xf>
    <xf numFmtId="0" fontId="0" fillId="0" borderId="3" xfId="0" applyBorder="1" applyAlignment="1">
      <alignment horizontal="left" vertical="top"/>
    </xf>
    <xf numFmtId="15" fontId="0" fillId="0" borderId="1" xfId="0" applyNumberFormat="1" applyBorder="1" applyAlignment="1">
      <alignment horizontal="center"/>
    </xf>
    <xf numFmtId="0" fontId="4" fillId="2" borderId="17"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4" fillId="0" borderId="15" xfId="0" applyFont="1" applyBorder="1" applyAlignment="1">
      <alignment horizontal="center" vertical="center"/>
    </xf>
    <xf numFmtId="0" fontId="4" fillId="0" borderId="11" xfId="0" applyFont="1" applyBorder="1" applyAlignment="1">
      <alignment horizontal="center" vertical="center"/>
    </xf>
    <xf numFmtId="0" fontId="2" fillId="0" borderId="1" xfId="0" applyFont="1" applyBorder="1" applyAlignment="1">
      <alignment horizontal="left" vertical="center" wrapText="1"/>
    </xf>
    <xf numFmtId="0" fontId="2" fillId="0" borderId="13" xfId="0" applyFont="1" applyBorder="1" applyAlignment="1">
      <alignment horizontal="left"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1" fillId="0" borderId="7" xfId="0" applyFont="1" applyBorder="1" applyAlignment="1">
      <alignment horizontal="left" vertical="center" wrapText="1"/>
    </xf>
    <xf numFmtId="0" fontId="1" fillId="0" borderId="5" xfId="0" applyFont="1" applyBorder="1" applyAlignment="1">
      <alignment horizontal="left" vertical="center" wrapText="1"/>
    </xf>
    <xf numFmtId="0" fontId="1" fillId="0" borderId="8" xfId="0" applyFont="1" applyBorder="1" applyAlignment="1">
      <alignment horizontal="left" vertical="center" wrapText="1"/>
    </xf>
    <xf numFmtId="0" fontId="1" fillId="0" borderId="12" xfId="0" applyFont="1" applyBorder="1" applyAlignment="1">
      <alignment horizontal="left" vertical="center" wrapText="1"/>
    </xf>
    <xf numFmtId="0" fontId="1" fillId="0" borderId="1" xfId="0" applyFont="1" applyBorder="1" applyAlignment="1">
      <alignment horizontal="left" vertical="center" wrapText="1"/>
    </xf>
    <xf numFmtId="0" fontId="1" fillId="0" borderId="13" xfId="0" applyFont="1" applyBorder="1" applyAlignment="1">
      <alignment horizontal="left" vertical="center" wrapText="1"/>
    </xf>
    <xf numFmtId="0" fontId="3" fillId="2" borderId="7"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4" fillId="0" borderId="3" xfId="0" applyFont="1" applyBorder="1" applyAlignment="1">
      <alignment horizontal="center" vertical="center"/>
    </xf>
    <xf numFmtId="0" fontId="2" fillId="0" borderId="2" xfId="0" applyFont="1" applyBorder="1" applyAlignment="1">
      <alignment horizontal="center" vertical="top" wrapText="1"/>
    </xf>
    <xf numFmtId="0" fontId="2" fillId="0" borderId="1" xfId="0" applyFont="1" applyBorder="1" applyAlignment="1">
      <alignment horizontal="center" vertical="top" wrapText="1"/>
    </xf>
    <xf numFmtId="0" fontId="0" fillId="0" borderId="3" xfId="0" applyBorder="1" applyAlignment="1">
      <alignment horizontal="left" vertical="center" wrapText="1"/>
    </xf>
    <xf numFmtId="0" fontId="22" fillId="0" borderId="3" xfId="0" applyFont="1" applyBorder="1" applyAlignment="1">
      <alignment horizontal="center" vertical="center" wrapText="1"/>
    </xf>
    <xf numFmtId="0" fontId="22" fillId="0" borderId="3" xfId="0" applyFont="1" applyBorder="1" applyAlignment="1">
      <alignment horizontal="left" vertical="center" wrapText="1"/>
    </xf>
    <xf numFmtId="0" fontId="23" fillId="0" borderId="3" xfId="0" applyFont="1" applyBorder="1" applyAlignment="1">
      <alignment horizontal="left" vertical="center" wrapText="1"/>
    </xf>
    <xf numFmtId="0" fontId="21" fillId="0" borderId="15" xfId="0" applyFont="1" applyBorder="1" applyAlignment="1">
      <alignment horizontal="center" vertical="center"/>
    </xf>
    <xf numFmtId="0" fontId="21" fillId="0" borderId="11" xfId="0" applyFont="1" applyBorder="1" applyAlignment="1">
      <alignment horizontal="center" vertical="center"/>
    </xf>
    <xf numFmtId="0" fontId="22" fillId="0" borderId="1" xfId="0" applyFont="1" applyBorder="1" applyAlignment="1">
      <alignment horizontal="left" vertical="center" wrapText="1"/>
    </xf>
    <xf numFmtId="0" fontId="22" fillId="0" borderId="13" xfId="0" applyFont="1" applyBorder="1" applyAlignment="1">
      <alignment horizontal="left" vertical="center" wrapText="1"/>
    </xf>
    <xf numFmtId="0" fontId="21" fillId="0" borderId="7" xfId="0" applyFont="1" applyBorder="1" applyAlignment="1">
      <alignment horizontal="center" vertical="center"/>
    </xf>
    <xf numFmtId="0" fontId="21" fillId="0" borderId="8" xfId="0" applyFont="1" applyBorder="1" applyAlignment="1">
      <alignment horizontal="center" vertical="center"/>
    </xf>
    <xf numFmtId="0" fontId="21" fillId="0" borderId="12" xfId="0" applyFont="1" applyBorder="1" applyAlignment="1">
      <alignment horizontal="center" vertical="center"/>
    </xf>
    <xf numFmtId="0" fontId="21" fillId="0" borderId="13" xfId="0" applyFont="1" applyBorder="1" applyAlignment="1">
      <alignment horizontal="center" vertical="center"/>
    </xf>
    <xf numFmtId="0" fontId="22" fillId="0" borderId="7" xfId="0" applyFont="1" applyBorder="1" applyAlignment="1">
      <alignment horizontal="left" vertical="center" wrapText="1"/>
    </xf>
    <xf numFmtId="0" fontId="22" fillId="0" borderId="5" xfId="0" applyFont="1" applyBorder="1" applyAlignment="1">
      <alignment horizontal="left" vertical="center" wrapText="1"/>
    </xf>
    <xf numFmtId="0" fontId="22" fillId="0" borderId="8" xfId="0" applyFont="1" applyBorder="1" applyAlignment="1">
      <alignment horizontal="left" vertical="center" wrapText="1"/>
    </xf>
    <xf numFmtId="0" fontId="22" fillId="0" borderId="12" xfId="0" applyFont="1" applyBorder="1" applyAlignment="1">
      <alignment horizontal="left" vertical="center" wrapText="1"/>
    </xf>
    <xf numFmtId="0" fontId="21" fillId="2" borderId="3" xfId="0" applyFont="1" applyFill="1" applyBorder="1" applyAlignment="1">
      <alignment horizontal="center" vertical="center" wrapText="1"/>
    </xf>
    <xf numFmtId="0" fontId="22" fillId="2" borderId="3" xfId="0" applyFont="1" applyFill="1" applyBorder="1" applyAlignment="1">
      <alignment horizontal="center" vertical="center"/>
    </xf>
    <xf numFmtId="0" fontId="21" fillId="0" borderId="3" xfId="0" applyFont="1" applyBorder="1" applyAlignment="1">
      <alignment horizontal="center" vertical="center"/>
    </xf>
    <xf numFmtId="0" fontId="22" fillId="0" borderId="2" xfId="0" applyFont="1" applyBorder="1" applyAlignment="1">
      <alignment horizontal="center" vertical="top" wrapText="1"/>
    </xf>
    <xf numFmtId="0" fontId="22" fillId="0" borderId="2" xfId="0" applyFont="1" applyBorder="1" applyAlignment="1">
      <alignment horizontal="center" vertical="top"/>
    </xf>
    <xf numFmtId="0" fontId="22" fillId="0" borderId="11" xfId="0" applyFont="1" applyBorder="1" applyAlignment="1">
      <alignment horizontal="center" vertical="top"/>
    </xf>
    <xf numFmtId="0" fontId="21" fillId="0" borderId="3" xfId="0" applyFont="1" applyBorder="1" applyAlignment="1">
      <alignment horizontal="center"/>
    </xf>
    <xf numFmtId="0" fontId="22" fillId="0" borderId="1" xfId="0" applyFont="1" applyBorder="1" applyAlignment="1">
      <alignment horizontal="center" vertical="top" wrapText="1"/>
    </xf>
    <xf numFmtId="0" fontId="22" fillId="0" borderId="1" xfId="0" applyFont="1" applyBorder="1" applyAlignment="1">
      <alignment horizontal="center" vertical="top"/>
    </xf>
    <xf numFmtId="0" fontId="22" fillId="0" borderId="13" xfId="0" applyFont="1" applyBorder="1" applyAlignment="1">
      <alignment horizontal="center" vertical="top"/>
    </xf>
    <xf numFmtId="0" fontId="22" fillId="0" borderId="7" xfId="0" applyFont="1" applyBorder="1" applyAlignment="1">
      <alignment horizontal="center"/>
    </xf>
    <xf numFmtId="0" fontId="22" fillId="0" borderId="5" xfId="0" applyFont="1" applyBorder="1" applyAlignment="1">
      <alignment horizontal="center"/>
    </xf>
    <xf numFmtId="0" fontId="22" fillId="0" borderId="9" xfId="0" applyFont="1" applyBorder="1" applyAlignment="1">
      <alignment horizontal="center"/>
    </xf>
    <xf numFmtId="0" fontId="22" fillId="0" borderId="0" xfId="0" applyFont="1" applyAlignment="1">
      <alignment horizontal="center"/>
    </xf>
    <xf numFmtId="0" fontId="21" fillId="0" borderId="5" xfId="0" applyFont="1" applyBorder="1" applyAlignment="1">
      <alignment horizontal="center" vertical="center"/>
    </xf>
    <xf numFmtId="0" fontId="21" fillId="0" borderId="9" xfId="0" applyFont="1" applyBorder="1" applyAlignment="1">
      <alignment horizontal="center" vertical="center"/>
    </xf>
    <xf numFmtId="0" fontId="21" fillId="0" borderId="0" xfId="0" applyFont="1" applyAlignment="1">
      <alignment horizontal="center" vertical="center"/>
    </xf>
    <xf numFmtId="0" fontId="22" fillId="0" borderId="9" xfId="0" applyFont="1" applyBorder="1" applyAlignment="1">
      <alignment horizontal="left" vertical="center" wrapText="1"/>
    </xf>
    <xf numFmtId="0" fontId="22" fillId="0" borderId="10" xfId="0" applyFont="1" applyBorder="1" applyAlignment="1">
      <alignment horizontal="left" vertical="center" wrapText="1"/>
    </xf>
    <xf numFmtId="0" fontId="4" fillId="2" borderId="25"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47" xfId="0" applyFont="1" applyFill="1" applyBorder="1" applyAlignment="1">
      <alignment horizontal="center" vertical="center" wrapText="1"/>
    </xf>
    <xf numFmtId="0" fontId="4" fillId="2" borderId="52" xfId="0" applyFont="1" applyFill="1" applyBorder="1" applyAlignment="1">
      <alignment horizontal="center" vertical="center" wrapText="1"/>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35" fillId="0" borderId="5" xfId="0" applyFont="1" applyBorder="1" applyAlignment="1">
      <alignment horizontal="left" vertical="center" wrapText="1"/>
    </xf>
    <xf numFmtId="0" fontId="35" fillId="0" borderId="46" xfId="0" applyFont="1" applyBorder="1" applyAlignment="1">
      <alignment horizontal="left" vertical="center" wrapText="1"/>
    </xf>
    <xf numFmtId="0" fontId="35" fillId="0" borderId="30" xfId="0" applyFont="1" applyBorder="1" applyAlignment="1">
      <alignment horizontal="left" vertical="center" wrapText="1"/>
    </xf>
    <xf numFmtId="0" fontId="35" fillId="0" borderId="29" xfId="0" applyFont="1" applyBorder="1" applyAlignment="1">
      <alignment horizontal="left" vertical="center" wrapText="1"/>
    </xf>
    <xf numFmtId="0" fontId="3" fillId="2" borderId="47" xfId="0" applyFont="1" applyFill="1" applyBorder="1" applyAlignment="1">
      <alignment horizontal="center" vertical="center" wrapText="1"/>
    </xf>
    <xf numFmtId="0" fontId="3" fillId="2" borderId="50" xfId="0" applyFont="1" applyFill="1" applyBorder="1" applyAlignment="1">
      <alignment horizontal="center" vertical="center" wrapText="1"/>
    </xf>
    <xf numFmtId="0" fontId="6" fillId="2" borderId="47" xfId="0" applyFont="1" applyFill="1" applyBorder="1" applyAlignment="1">
      <alignment horizontal="center" vertical="center" wrapText="1"/>
    </xf>
    <xf numFmtId="0" fontId="6" fillId="2" borderId="51" xfId="0" applyFont="1" applyFill="1" applyBorder="1" applyAlignment="1">
      <alignment horizontal="center" vertical="center" wrapText="1"/>
    </xf>
    <xf numFmtId="0" fontId="3" fillId="2" borderId="52"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2" fillId="2" borderId="48" xfId="0" applyFont="1" applyFill="1" applyBorder="1" applyAlignment="1">
      <alignment horizontal="center" vertical="center"/>
    </xf>
    <xf numFmtId="0" fontId="2" fillId="2" borderId="49" xfId="0" applyFont="1" applyFill="1" applyBorder="1" applyAlignment="1">
      <alignment horizontal="center" vertical="center"/>
    </xf>
    <xf numFmtId="0" fontId="4" fillId="0" borderId="37" xfId="0" applyFont="1" applyBorder="1" applyAlignment="1">
      <alignment horizontal="center" vertical="center"/>
    </xf>
    <xf numFmtId="0" fontId="2" fillId="0" borderId="38" xfId="0" applyFont="1" applyBorder="1" applyAlignment="1">
      <alignment horizontal="center" vertical="center"/>
    </xf>
    <xf numFmtId="0" fontId="2" fillId="0" borderId="2" xfId="0" applyFont="1" applyBorder="1" applyAlignment="1">
      <alignment horizontal="center" vertical="center"/>
    </xf>
    <xf numFmtId="0" fontId="2" fillId="0" borderId="39" xfId="0" applyFont="1" applyBorder="1" applyAlignment="1">
      <alignment horizontal="center"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4" fillId="0" borderId="34" xfId="0" applyFont="1" applyBorder="1" applyAlignment="1">
      <alignment horizontal="center" vertical="center"/>
    </xf>
    <xf numFmtId="0" fontId="4" fillId="0" borderId="36" xfId="0" applyFont="1" applyBorder="1" applyAlignment="1">
      <alignment horizontal="center" vertical="center"/>
    </xf>
    <xf numFmtId="0" fontId="35" fillId="0" borderId="35" xfId="0" applyFont="1" applyBorder="1" applyAlignment="1">
      <alignment horizontal="left" vertical="center" wrapText="1"/>
    </xf>
    <xf numFmtId="0" fontId="35" fillId="0" borderId="36" xfId="0" applyFont="1" applyBorder="1" applyAlignment="1">
      <alignment horizontal="left" vertical="center" wrapText="1"/>
    </xf>
    <xf numFmtId="0" fontId="0" fillId="0" borderId="22" xfId="0" applyBorder="1" applyAlignment="1">
      <alignment horizontal="center"/>
    </xf>
    <xf numFmtId="0" fontId="0" fillId="0" borderId="23" xfId="0" applyBorder="1" applyAlignment="1">
      <alignment horizontal="center"/>
    </xf>
    <xf numFmtId="0" fontId="0" fillId="0" borderId="26" xfId="0" applyBorder="1" applyAlignment="1">
      <alignment horizontal="center"/>
    </xf>
    <xf numFmtId="0" fontId="0" fillId="0" borderId="4"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7" fillId="0" borderId="22" xfId="0" applyFont="1" applyBorder="1" applyAlignment="1">
      <alignment horizontal="center" vertical="center"/>
    </xf>
    <xf numFmtId="0" fontId="7" fillId="0" borderId="24" xfId="0" applyFont="1" applyBorder="1" applyAlignment="1">
      <alignment horizontal="center" vertical="center"/>
    </xf>
    <xf numFmtId="0" fontId="7" fillId="0" borderId="23" xfId="0" applyFont="1" applyBorder="1" applyAlignment="1">
      <alignment horizontal="center" vertical="center"/>
    </xf>
    <xf numFmtId="0" fontId="7" fillId="0" borderId="26" xfId="0" applyFont="1" applyBorder="1" applyAlignment="1">
      <alignment horizontal="center" vertical="center"/>
    </xf>
    <xf numFmtId="0" fontId="7" fillId="0" borderId="0" xfId="0" applyFont="1" applyAlignment="1">
      <alignment horizontal="center" vertical="center"/>
    </xf>
    <xf numFmtId="0" fontId="7" fillId="0" borderId="4" xfId="0" applyFont="1" applyBorder="1" applyAlignment="1">
      <alignment horizontal="center" vertical="center"/>
    </xf>
    <xf numFmtId="0" fontId="7" fillId="0" borderId="28" xfId="0" applyFont="1" applyBorder="1" applyAlignment="1">
      <alignment horizontal="center" vertical="center"/>
    </xf>
    <xf numFmtId="0" fontId="7" fillId="0" borderId="30" xfId="0" applyFont="1" applyBorder="1" applyAlignment="1">
      <alignment horizontal="center" vertical="center"/>
    </xf>
    <xf numFmtId="0" fontId="7" fillId="0" borderId="29" xfId="0" applyFont="1" applyBorder="1" applyAlignment="1">
      <alignment horizontal="center" vertical="center"/>
    </xf>
    <xf numFmtId="0" fontId="0" fillId="0" borderId="25" xfId="0" applyBorder="1" applyAlignment="1">
      <alignment horizontal="left" vertical="center" wrapText="1"/>
    </xf>
    <xf numFmtId="0" fontId="0" fillId="0" borderId="27" xfId="0" applyBorder="1" applyAlignment="1">
      <alignment horizontal="left" vertical="center" wrapText="1"/>
    </xf>
    <xf numFmtId="0" fontId="0" fillId="0" borderId="31" xfId="0" applyBorder="1" applyAlignment="1">
      <alignment horizontal="left" vertical="center" wrapText="1"/>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0" fillId="0" borderId="3" xfId="0" applyBorder="1" applyAlignment="1">
      <alignment horizontal="center"/>
    </xf>
    <xf numFmtId="0" fontId="0" fillId="0" borderId="3" xfId="0" applyBorder="1" applyAlignment="1">
      <alignment horizontal="left" vertical="center"/>
    </xf>
    <xf numFmtId="0" fontId="4" fillId="0" borderId="14" xfId="0" applyFont="1" applyBorder="1" applyAlignment="1">
      <alignment horizontal="center"/>
    </xf>
    <xf numFmtId="0" fontId="1" fillId="0" borderId="15" xfId="0" applyFont="1" applyBorder="1" applyAlignment="1">
      <alignment horizontal="left" vertical="center" wrapText="1"/>
    </xf>
    <xf numFmtId="0" fontId="1" fillId="0" borderId="2" xfId="0" applyFont="1" applyBorder="1" applyAlignment="1">
      <alignment horizontal="left" vertical="center" wrapText="1"/>
    </xf>
    <xf numFmtId="0" fontId="1" fillId="0" borderId="11" xfId="0" applyFont="1" applyBorder="1" applyAlignment="1">
      <alignment horizontal="left" vertical="center" wrapText="1"/>
    </xf>
    <xf numFmtId="0" fontId="2" fillId="2" borderId="3" xfId="0" applyFont="1" applyFill="1" applyBorder="1" applyAlignment="1">
      <alignment horizontal="center" vertical="center"/>
    </xf>
    <xf numFmtId="0" fontId="16" fillId="0" borderId="16" xfId="0" applyFont="1" applyBorder="1" applyAlignment="1">
      <alignment horizontal="center" vertical="center" wrapText="1"/>
    </xf>
    <xf numFmtId="0" fontId="16" fillId="0" borderId="14" xfId="0" applyFont="1" applyBorder="1" applyAlignment="1">
      <alignment horizontal="center" vertical="center" wrapText="1"/>
    </xf>
    <xf numFmtId="0" fontId="5" fillId="0" borderId="0" xfId="0" applyFont="1" applyAlignment="1">
      <alignment horizontal="center" wrapText="1"/>
    </xf>
    <xf numFmtId="0" fontId="0" fillId="0" borderId="0" xfId="0" applyAlignment="1">
      <alignment horizontal="center" vertical="top" wrapText="1"/>
    </xf>
    <xf numFmtId="0" fontId="28" fillId="0" borderId="16" xfId="0" applyFont="1" applyBorder="1" applyAlignment="1">
      <alignment horizontal="center" vertical="center" wrapText="1"/>
    </xf>
    <xf numFmtId="0" fontId="28" fillId="0" borderId="14"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4"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4" xfId="0" applyFont="1" applyBorder="1" applyAlignment="1">
      <alignment horizontal="center" vertical="center" wrapText="1"/>
    </xf>
    <xf numFmtId="14" fontId="1" fillId="0" borderId="16" xfId="0" applyNumberFormat="1" applyFont="1" applyBorder="1" applyAlignment="1">
      <alignment horizontal="center" vertical="center" wrapText="1"/>
    </xf>
    <xf numFmtId="14" fontId="1" fillId="0" borderId="14" xfId="0" applyNumberFormat="1" applyFont="1" applyBorder="1" applyAlignment="1">
      <alignment horizontal="center" vertical="center" wrapText="1"/>
    </xf>
    <xf numFmtId="9" fontId="16" fillId="0" borderId="16" xfId="0" applyNumberFormat="1" applyFont="1" applyBorder="1" applyAlignment="1">
      <alignment horizontal="center" vertical="center" wrapText="1"/>
    </xf>
    <xf numFmtId="9" fontId="16" fillId="0" borderId="14" xfId="0" applyNumberFormat="1" applyFont="1" applyBorder="1" applyAlignment="1">
      <alignment horizontal="center" vertical="center" wrapText="1"/>
    </xf>
    <xf numFmtId="14" fontId="0" fillId="0" borderId="0" xfId="0" applyNumberFormat="1" applyAlignment="1">
      <alignment horizontal="left" wrapText="1"/>
    </xf>
    <xf numFmtId="0" fontId="0" fillId="0" borderId="0" xfId="0" applyAlignment="1">
      <alignment horizontal="left" wrapText="1"/>
    </xf>
    <xf numFmtId="0" fontId="8" fillId="0" borderId="0" xfId="0" applyFont="1" applyAlignment="1">
      <alignment horizontal="left"/>
    </xf>
    <xf numFmtId="9" fontId="1" fillId="0" borderId="16" xfId="0" applyNumberFormat="1" applyFont="1" applyBorder="1" applyAlignment="1">
      <alignment horizontal="center" vertical="center" wrapText="1"/>
    </xf>
    <xf numFmtId="9" fontId="1" fillId="0" borderId="14" xfId="0" applyNumberFormat="1" applyFont="1" applyBorder="1" applyAlignment="1">
      <alignment horizontal="center" vertical="center" wrapText="1"/>
    </xf>
    <xf numFmtId="9" fontId="1" fillId="7" borderId="16" xfId="0" applyNumberFormat="1" applyFont="1" applyFill="1" applyBorder="1" applyAlignment="1">
      <alignment horizontal="center" vertical="center" wrapText="1"/>
    </xf>
    <xf numFmtId="9" fontId="1" fillId="7" borderId="14" xfId="0" applyNumberFormat="1" applyFont="1" applyFill="1" applyBorder="1" applyAlignment="1">
      <alignment horizontal="center" vertical="center" wrapText="1"/>
    </xf>
    <xf numFmtId="0" fontId="1" fillId="0" borderId="3" xfId="0" applyFont="1" applyBorder="1" applyAlignment="1">
      <alignment horizontal="center" vertical="top"/>
    </xf>
    <xf numFmtId="0" fontId="4" fillId="0" borderId="15" xfId="0" applyFont="1" applyBorder="1" applyAlignment="1">
      <alignment horizontal="center"/>
    </xf>
    <xf numFmtId="0" fontId="4" fillId="0" borderId="11" xfId="0" applyFont="1" applyBorder="1" applyAlignment="1">
      <alignment horizontal="center"/>
    </xf>
    <xf numFmtId="0" fontId="4" fillId="2" borderId="1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1" xfId="0" applyFont="1" applyFill="1" applyBorder="1" applyAlignment="1">
      <alignment horizontal="center" vertical="center"/>
    </xf>
    <xf numFmtId="0" fontId="3" fillId="0" borderId="3" xfId="0" applyFont="1" applyBorder="1" applyAlignment="1">
      <alignment horizontal="center" vertical="center" wrapText="1"/>
    </xf>
    <xf numFmtId="0" fontId="1" fillId="2" borderId="3" xfId="0" applyFont="1" applyFill="1" applyBorder="1" applyAlignment="1">
      <alignment horizontal="center" vertical="center" wrapText="1"/>
    </xf>
    <xf numFmtId="0" fontId="3" fillId="0" borderId="15"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left" wrapText="1"/>
    </xf>
    <xf numFmtId="0" fontId="3" fillId="0" borderId="2" xfId="0" applyFont="1" applyBorder="1" applyAlignment="1">
      <alignment horizontal="left"/>
    </xf>
    <xf numFmtId="0" fontId="3" fillId="0" borderId="11" xfId="0" applyFont="1" applyBorder="1" applyAlignment="1">
      <alignment horizontal="left"/>
    </xf>
    <xf numFmtId="0" fontId="46" fillId="0" borderId="57" xfId="2" applyFont="1" applyBorder="1" applyAlignment="1">
      <alignment horizontal="center" vertical="top" wrapText="1"/>
    </xf>
    <xf numFmtId="0" fontId="46" fillId="0" borderId="58" xfId="2" applyFont="1" applyBorder="1" applyAlignment="1">
      <alignment horizontal="center" vertical="top" wrapText="1"/>
    </xf>
    <xf numFmtId="0" fontId="48" fillId="0" borderId="57" xfId="2" applyFont="1" applyBorder="1" applyAlignment="1">
      <alignment horizontal="center" vertical="top" wrapText="1"/>
    </xf>
    <xf numFmtId="0" fontId="48" fillId="0" borderId="59" xfId="2" applyFont="1" applyBorder="1" applyAlignment="1">
      <alignment horizontal="center" vertical="top" wrapText="1"/>
    </xf>
    <xf numFmtId="0" fontId="48" fillId="0" borderId="58" xfId="2" applyFont="1" applyBorder="1" applyAlignment="1">
      <alignment horizontal="center" vertical="top" wrapText="1"/>
    </xf>
    <xf numFmtId="0" fontId="45" fillId="0" borderId="57" xfId="2" applyBorder="1" applyAlignment="1">
      <alignment horizontal="left" vertical="top" wrapText="1"/>
    </xf>
    <xf numFmtId="0" fontId="45" fillId="0" borderId="58" xfId="2" applyBorder="1" applyAlignment="1">
      <alignment horizontal="left" vertical="top" wrapText="1"/>
    </xf>
    <xf numFmtId="0" fontId="46" fillId="0" borderId="59" xfId="2" applyFont="1" applyBorder="1" applyAlignment="1">
      <alignment horizontal="center" vertical="top" wrapText="1"/>
    </xf>
    <xf numFmtId="0" fontId="48" fillId="0" borderId="57" xfId="2" applyFont="1" applyBorder="1" applyAlignment="1">
      <alignment horizontal="left" vertical="top" wrapText="1"/>
    </xf>
    <xf numFmtId="0" fontId="48" fillId="0" borderId="59" xfId="2" applyFont="1" applyBorder="1" applyAlignment="1">
      <alignment horizontal="left" vertical="top" wrapText="1"/>
    </xf>
    <xf numFmtId="0" fontId="48" fillId="0" borderId="58" xfId="2" applyFont="1" applyBorder="1" applyAlignment="1">
      <alignment horizontal="left" vertical="top" wrapText="1"/>
    </xf>
    <xf numFmtId="1" fontId="50" fillId="0" borderId="57" xfId="2" applyNumberFormat="1" applyFont="1" applyBorder="1" applyAlignment="1">
      <alignment horizontal="center" vertical="top" shrinkToFit="1"/>
    </xf>
    <xf numFmtId="1" fontId="50" fillId="0" borderId="59" xfId="2" applyNumberFormat="1" applyFont="1" applyBorder="1" applyAlignment="1">
      <alignment horizontal="center" vertical="top" shrinkToFit="1"/>
    </xf>
    <xf numFmtId="1" fontId="50" fillId="0" borderId="58" xfId="2" applyNumberFormat="1" applyFont="1" applyBorder="1" applyAlignment="1">
      <alignment horizontal="center" vertical="top" shrinkToFit="1"/>
    </xf>
    <xf numFmtId="0" fontId="46" fillId="0" borderId="60" xfId="2" applyFont="1" applyBorder="1" applyAlignment="1">
      <alignment horizontal="left" vertical="top" wrapText="1" indent="1"/>
    </xf>
    <xf numFmtId="0" fontId="46" fillId="0" borderId="61" xfId="2" applyFont="1" applyBorder="1" applyAlignment="1">
      <alignment horizontal="left" vertical="top" wrapText="1" indent="1"/>
    </xf>
    <xf numFmtId="0" fontId="51" fillId="0" borderId="60" xfId="2" applyFont="1" applyBorder="1" applyAlignment="1">
      <alignment horizontal="left" vertical="top" wrapText="1" indent="4"/>
    </xf>
    <xf numFmtId="0" fontId="51" fillId="0" borderId="61" xfId="2" applyFont="1" applyBorder="1" applyAlignment="1">
      <alignment horizontal="left" vertical="top" wrapText="1" indent="4"/>
    </xf>
    <xf numFmtId="0" fontId="46" fillId="0" borderId="60" xfId="2" applyFont="1" applyBorder="1" applyAlignment="1">
      <alignment horizontal="left" vertical="top" wrapText="1" indent="2"/>
    </xf>
    <xf numFmtId="0" fontId="46" fillId="0" borderId="61" xfId="2" applyFont="1" applyBorder="1" applyAlignment="1">
      <alignment horizontal="left" vertical="top" wrapText="1" indent="2"/>
    </xf>
    <xf numFmtId="0" fontId="46" fillId="0" borderId="60" xfId="2" applyFont="1" applyBorder="1" applyAlignment="1">
      <alignment horizontal="left" vertical="top" wrapText="1"/>
    </xf>
    <xf numFmtId="0" fontId="46" fillId="0" borderId="61" xfId="2" applyFont="1" applyBorder="1" applyAlignment="1">
      <alignment horizontal="left" vertical="top" wrapText="1"/>
    </xf>
    <xf numFmtId="0" fontId="45" fillId="0" borderId="59" xfId="2" applyBorder="1" applyAlignment="1">
      <alignment horizontal="left" vertical="top" wrapText="1"/>
    </xf>
    <xf numFmtId="0" fontId="39" fillId="0" borderId="3" xfId="0" applyFont="1" applyBorder="1" applyAlignment="1">
      <alignment horizontal="center" vertical="center"/>
    </xf>
    <xf numFmtId="0" fontId="33" fillId="0" borderId="3" xfId="0" applyFont="1" applyBorder="1" applyAlignment="1">
      <alignment horizontal="center" vertical="center"/>
    </xf>
    <xf numFmtId="0" fontId="33" fillId="0" borderId="3" xfId="0" applyFont="1" applyBorder="1" applyAlignment="1">
      <alignment horizontal="left" vertical="center" wrapText="1"/>
    </xf>
    <xf numFmtId="0" fontId="33" fillId="0" borderId="3" xfId="0" applyFont="1" applyBorder="1" applyAlignment="1">
      <alignment horizontal="left" vertical="center"/>
    </xf>
    <xf numFmtId="0" fontId="58" fillId="0" borderId="3" xfId="0" applyFont="1" applyBorder="1" applyAlignment="1">
      <alignment horizontal="left" vertical="center" wrapText="1"/>
    </xf>
    <xf numFmtId="0" fontId="57" fillId="2" borderId="3" xfId="0" applyFont="1" applyFill="1" applyBorder="1" applyAlignment="1">
      <alignment horizontal="center" vertical="center" wrapText="1"/>
    </xf>
    <xf numFmtId="0" fontId="39" fillId="2" borderId="3" xfId="0" applyFont="1" applyFill="1" applyBorder="1" applyAlignment="1">
      <alignment horizontal="center" vertical="center"/>
    </xf>
    <xf numFmtId="0" fontId="39" fillId="0" borderId="65" xfId="0" applyFont="1" applyBorder="1" applyAlignment="1">
      <alignment horizontal="left"/>
    </xf>
    <xf numFmtId="0" fontId="33" fillId="0" borderId="65" xfId="0" applyFont="1" applyBorder="1" applyAlignment="1">
      <alignment horizontal="center"/>
    </xf>
    <xf numFmtId="15" fontId="33" fillId="0" borderId="65" xfId="0" applyNumberFormat="1" applyFont="1" applyBorder="1" applyAlignment="1">
      <alignment horizontal="center"/>
    </xf>
  </cellXfs>
  <cellStyles count="3">
    <cellStyle name="Normal" xfId="0" builtinId="0"/>
    <cellStyle name="Normal 2" xfId="2" xr:uid="{658FB653-BE8B-4B0E-8C9A-F60076E4E8A5}"/>
    <cellStyle name="Porcentaje" xfId="1" builtinId="5"/>
  </cellStyles>
  <dxfs count="33">
    <dxf>
      <font>
        <color rgb="FF9C5700"/>
      </font>
      <fill>
        <patternFill>
          <bgColor rgb="FFFFEB9C"/>
        </patternFill>
      </fill>
    </dxf>
    <dxf>
      <fill>
        <patternFill>
          <bgColor rgb="FFFFC000"/>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rgb="FFFFC000"/>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rgb="FFFFC000"/>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rgb="FFFFC000"/>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rgb="FFFFC000"/>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rgb="FFFFC000"/>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rgb="FFFFC000"/>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8.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100853</xdr:colOff>
      <xdr:row>1</xdr:row>
      <xdr:rowOff>101893</xdr:rowOff>
    </xdr:from>
    <xdr:to>
      <xdr:col>2</xdr:col>
      <xdr:colOff>501465</xdr:colOff>
      <xdr:row>3</xdr:row>
      <xdr:rowOff>272210</xdr:rowOff>
    </xdr:to>
    <xdr:pic>
      <xdr:nvPicPr>
        <xdr:cNvPr id="7" name="5 Imagen">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8235" y="292393"/>
          <a:ext cx="1241054" cy="8762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352424</xdr:colOff>
      <xdr:row>0</xdr:row>
      <xdr:rowOff>38100</xdr:rowOff>
    </xdr:from>
    <xdr:to>
      <xdr:col>2</xdr:col>
      <xdr:colOff>866774</xdr:colOff>
      <xdr:row>3</xdr:row>
      <xdr:rowOff>151196</xdr:rowOff>
    </xdr:to>
    <xdr:pic>
      <xdr:nvPicPr>
        <xdr:cNvPr id="2" name="5 Imagen">
          <a:extLst>
            <a:ext uri="{FF2B5EF4-FFF2-40B4-BE49-F238E27FC236}">
              <a16:creationId xmlns:a16="http://schemas.microsoft.com/office/drawing/2014/main" id="{55184FF1-1517-422F-8DEB-CD6FFC6AA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24" y="38100"/>
          <a:ext cx="866775" cy="6845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oneCellAnchor>
    <xdr:from>
      <xdr:col>0</xdr:col>
      <xdr:colOff>152590</xdr:colOff>
      <xdr:row>0</xdr:row>
      <xdr:rowOff>70408</xdr:rowOff>
    </xdr:from>
    <xdr:ext cx="489089" cy="334213"/>
    <xdr:pic>
      <xdr:nvPicPr>
        <xdr:cNvPr id="2" name="image1.jpeg">
          <a:extLst>
            <a:ext uri="{FF2B5EF4-FFF2-40B4-BE49-F238E27FC236}">
              <a16:creationId xmlns:a16="http://schemas.microsoft.com/office/drawing/2014/main" id="{6BB269B4-3466-4962-A3B5-6F9B2B297F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2590" y="70408"/>
          <a:ext cx="489089" cy="334213"/>
        </a:xfrm>
        <a:prstGeom prst="rect">
          <a:avLst/>
        </a:prstGeom>
      </xdr:spPr>
    </xdr:pic>
    <xdr:clientData/>
  </xdr:oneCellAnchor>
  <xdr:oneCellAnchor>
    <xdr:from>
      <xdr:col>2</xdr:col>
      <xdr:colOff>1713738</xdr:colOff>
      <xdr:row>48</xdr:row>
      <xdr:rowOff>946556</xdr:rowOff>
    </xdr:from>
    <xdr:ext cx="2230755" cy="583565"/>
    <xdr:grpSp>
      <xdr:nvGrpSpPr>
        <xdr:cNvPr id="3" name="Group 3">
          <a:extLst>
            <a:ext uri="{FF2B5EF4-FFF2-40B4-BE49-F238E27FC236}">
              <a16:creationId xmlns:a16="http://schemas.microsoft.com/office/drawing/2014/main" id="{02C0113D-C479-4550-A3B0-4713EBD390F7}"/>
            </a:ext>
          </a:extLst>
        </xdr:cNvPr>
        <xdr:cNvGrpSpPr/>
      </xdr:nvGrpSpPr>
      <xdr:grpSpPr>
        <a:xfrm>
          <a:off x="4768665" y="55422629"/>
          <a:ext cx="2230755" cy="583565"/>
          <a:chOff x="0" y="0"/>
          <a:chExt cx="2230755" cy="583565"/>
        </a:xfrm>
      </xdr:grpSpPr>
      <xdr:sp macro="" textlink="">
        <xdr:nvSpPr>
          <xdr:cNvPr id="4" name="Shape 4">
            <a:extLst>
              <a:ext uri="{FF2B5EF4-FFF2-40B4-BE49-F238E27FC236}">
                <a16:creationId xmlns:a16="http://schemas.microsoft.com/office/drawing/2014/main" id="{2945EBDE-83BF-4394-964C-7E9F98F210D4}"/>
              </a:ext>
            </a:extLst>
          </xdr:cNvPr>
          <xdr:cNvSpPr/>
        </xdr:nvSpPr>
        <xdr:spPr>
          <a:xfrm>
            <a:off x="0" y="335762"/>
            <a:ext cx="2230755" cy="9525"/>
          </a:xfrm>
          <a:custGeom>
            <a:avLst/>
            <a:gdLst/>
            <a:ahLst/>
            <a:cxnLst/>
            <a:rect l="0" t="0" r="0" b="0"/>
            <a:pathLst>
              <a:path w="2230755" h="9525">
                <a:moveTo>
                  <a:pt x="2230247" y="0"/>
                </a:moveTo>
                <a:lnTo>
                  <a:pt x="0" y="0"/>
                </a:lnTo>
                <a:lnTo>
                  <a:pt x="0" y="9144"/>
                </a:lnTo>
                <a:lnTo>
                  <a:pt x="2230247" y="9144"/>
                </a:lnTo>
                <a:lnTo>
                  <a:pt x="2230247" y="0"/>
                </a:lnTo>
                <a:close/>
              </a:path>
            </a:pathLst>
          </a:custGeom>
          <a:solidFill>
            <a:srgbClr val="000000">
              <a:alpha val="50000"/>
            </a:srgbClr>
          </a:solidFill>
        </xdr:spPr>
      </xdr:sp>
      <xdr:pic>
        <xdr:nvPicPr>
          <xdr:cNvPr id="5" name="image2.png">
            <a:extLst>
              <a:ext uri="{FF2B5EF4-FFF2-40B4-BE49-F238E27FC236}">
                <a16:creationId xmlns:a16="http://schemas.microsoft.com/office/drawing/2014/main" id="{1EB5DB40-FFC7-40C8-B5FA-4FD4282B29D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8155" y="0"/>
            <a:ext cx="1369034" cy="583209"/>
          </a:xfrm>
          <a:prstGeom prst="rect">
            <a:avLst/>
          </a:prstGeom>
        </xdr:spPr>
      </xdr:pic>
    </xdr:grpSp>
    <xdr:clientData/>
  </xdr:oneCellAnchor>
</xdr:wsDr>
</file>

<file path=xl/drawings/drawing12.xml><?xml version="1.0" encoding="utf-8"?>
<xdr:wsDr xmlns:xdr="http://schemas.openxmlformats.org/drawingml/2006/spreadsheetDrawing" xmlns:a="http://schemas.openxmlformats.org/drawingml/2006/main">
  <xdr:twoCellAnchor>
    <xdr:from>
      <xdr:col>2</xdr:col>
      <xdr:colOff>484188</xdr:colOff>
      <xdr:row>1</xdr:row>
      <xdr:rowOff>12246</xdr:rowOff>
    </xdr:from>
    <xdr:to>
      <xdr:col>2</xdr:col>
      <xdr:colOff>1465731</xdr:colOff>
      <xdr:row>3</xdr:row>
      <xdr:rowOff>182563</xdr:rowOff>
    </xdr:to>
    <xdr:pic>
      <xdr:nvPicPr>
        <xdr:cNvPr id="2" name="5 Imagen">
          <a:extLst>
            <a:ext uri="{FF2B5EF4-FFF2-40B4-BE49-F238E27FC236}">
              <a16:creationId xmlns:a16="http://schemas.microsoft.com/office/drawing/2014/main" id="{F82A1FC8-0341-4F59-AE98-690CCB72F7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0488" y="202746"/>
          <a:ext cx="981543" cy="5513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4014951</xdr:colOff>
      <xdr:row>40</xdr:row>
      <xdr:rowOff>17867</xdr:rowOff>
    </xdr:from>
    <xdr:to>
      <xdr:col>4</xdr:col>
      <xdr:colOff>2053</xdr:colOff>
      <xdr:row>40</xdr:row>
      <xdr:rowOff>394209</xdr:rowOff>
    </xdr:to>
    <xdr:pic>
      <xdr:nvPicPr>
        <xdr:cNvPr id="3" name="Imagen 2">
          <a:extLst>
            <a:ext uri="{FF2B5EF4-FFF2-40B4-BE49-F238E27FC236}">
              <a16:creationId xmlns:a16="http://schemas.microsoft.com/office/drawing/2014/main" id="{EAC56E66-E089-460F-B8F9-AB4DEEE0BCF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82026" y="35393717"/>
          <a:ext cx="547195" cy="37634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219075</xdr:colOff>
      <xdr:row>1</xdr:row>
      <xdr:rowOff>114300</xdr:rowOff>
    </xdr:from>
    <xdr:to>
      <xdr:col>1</xdr:col>
      <xdr:colOff>483220</xdr:colOff>
      <xdr:row>4</xdr:row>
      <xdr:rowOff>38100</xdr:rowOff>
    </xdr:to>
    <xdr:pic>
      <xdr:nvPicPr>
        <xdr:cNvPr id="2" name="5 Imagen">
          <a:extLst>
            <a:ext uri="{FF2B5EF4-FFF2-40B4-BE49-F238E27FC236}">
              <a16:creationId xmlns:a16="http://schemas.microsoft.com/office/drawing/2014/main" id="{ED9F7612-75BD-4829-AE8E-D05B93CC01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276225"/>
          <a:ext cx="654670" cy="409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484188</xdr:colOff>
      <xdr:row>1</xdr:row>
      <xdr:rowOff>12246</xdr:rowOff>
    </xdr:from>
    <xdr:to>
      <xdr:col>2</xdr:col>
      <xdr:colOff>1465731</xdr:colOff>
      <xdr:row>3</xdr:row>
      <xdr:rowOff>182563</xdr:rowOff>
    </xdr:to>
    <xdr:pic>
      <xdr:nvPicPr>
        <xdr:cNvPr id="2" name="5 Imagen">
          <a:extLst>
            <a:ext uri="{FF2B5EF4-FFF2-40B4-BE49-F238E27FC236}">
              <a16:creationId xmlns:a16="http://schemas.microsoft.com/office/drawing/2014/main" id="{EAC9F230-9C0D-4D33-90D5-8105B4FDAB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0488" y="202746"/>
          <a:ext cx="981543" cy="8751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333375</xdr:colOff>
      <xdr:row>29</xdr:row>
      <xdr:rowOff>19051</xdr:rowOff>
    </xdr:from>
    <xdr:to>
      <xdr:col>6</xdr:col>
      <xdr:colOff>400557</xdr:colOff>
      <xdr:row>29</xdr:row>
      <xdr:rowOff>547859</xdr:rowOff>
    </xdr:to>
    <xdr:pic>
      <xdr:nvPicPr>
        <xdr:cNvPr id="3" name="Imagen 2">
          <a:extLst>
            <a:ext uri="{FF2B5EF4-FFF2-40B4-BE49-F238E27FC236}">
              <a16:creationId xmlns:a16="http://schemas.microsoft.com/office/drawing/2014/main" id="{63C81046-0F48-479E-B2E5-1366770EA93A}"/>
            </a:ext>
          </a:extLst>
        </xdr:cNvPr>
        <xdr:cNvPicPr>
          <a:picLocks noChangeAspect="1"/>
        </xdr:cNvPicPr>
      </xdr:nvPicPr>
      <xdr:blipFill>
        <a:blip xmlns:r="http://schemas.openxmlformats.org/officeDocument/2006/relationships" r:embed="rId2"/>
        <a:stretch>
          <a:fillRect/>
        </a:stretch>
      </xdr:blipFill>
      <xdr:spPr>
        <a:xfrm>
          <a:off x="6524625" y="33489901"/>
          <a:ext cx="1048257" cy="52880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484188</xdr:colOff>
      <xdr:row>1</xdr:row>
      <xdr:rowOff>12246</xdr:rowOff>
    </xdr:from>
    <xdr:to>
      <xdr:col>2</xdr:col>
      <xdr:colOff>1465731</xdr:colOff>
      <xdr:row>3</xdr:row>
      <xdr:rowOff>182563</xdr:rowOff>
    </xdr:to>
    <xdr:pic>
      <xdr:nvPicPr>
        <xdr:cNvPr id="2" name="5 Imagen">
          <a:extLst>
            <a:ext uri="{FF2B5EF4-FFF2-40B4-BE49-F238E27FC236}">
              <a16:creationId xmlns:a16="http://schemas.microsoft.com/office/drawing/2014/main" id="{76C04737-92AE-45DE-AE44-14DCDE256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0488" y="202746"/>
          <a:ext cx="981543" cy="5513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484188</xdr:colOff>
      <xdr:row>1</xdr:row>
      <xdr:rowOff>12246</xdr:rowOff>
    </xdr:from>
    <xdr:to>
      <xdr:col>2</xdr:col>
      <xdr:colOff>1465731</xdr:colOff>
      <xdr:row>3</xdr:row>
      <xdr:rowOff>182563</xdr:rowOff>
    </xdr:to>
    <xdr:pic>
      <xdr:nvPicPr>
        <xdr:cNvPr id="2" name="5 Imagen">
          <a:extLst>
            <a:ext uri="{FF2B5EF4-FFF2-40B4-BE49-F238E27FC236}">
              <a16:creationId xmlns:a16="http://schemas.microsoft.com/office/drawing/2014/main" id="{11FF8DB1-5B7D-4617-BF2F-3CA13484A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0488" y="202746"/>
          <a:ext cx="981543" cy="5513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333375</xdr:colOff>
      <xdr:row>28</xdr:row>
      <xdr:rowOff>19051</xdr:rowOff>
    </xdr:from>
    <xdr:to>
      <xdr:col>6</xdr:col>
      <xdr:colOff>400557</xdr:colOff>
      <xdr:row>28</xdr:row>
      <xdr:rowOff>547859</xdr:rowOff>
    </xdr:to>
    <xdr:pic>
      <xdr:nvPicPr>
        <xdr:cNvPr id="3" name="Imagen 2">
          <a:extLst>
            <a:ext uri="{FF2B5EF4-FFF2-40B4-BE49-F238E27FC236}">
              <a16:creationId xmlns:a16="http://schemas.microsoft.com/office/drawing/2014/main" id="{C1A1FE83-979F-4193-A653-835D96848CCD}"/>
            </a:ext>
          </a:extLst>
        </xdr:cNvPr>
        <xdr:cNvPicPr>
          <a:picLocks noChangeAspect="1"/>
        </xdr:cNvPicPr>
      </xdr:nvPicPr>
      <xdr:blipFill>
        <a:blip xmlns:r="http://schemas.openxmlformats.org/officeDocument/2006/relationships" r:embed="rId2"/>
        <a:stretch>
          <a:fillRect/>
        </a:stretch>
      </xdr:blipFill>
      <xdr:spPr>
        <a:xfrm>
          <a:off x="5953125" y="31461076"/>
          <a:ext cx="1048257" cy="52880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484188</xdr:colOff>
      <xdr:row>1</xdr:row>
      <xdr:rowOff>12246</xdr:rowOff>
    </xdr:from>
    <xdr:to>
      <xdr:col>2</xdr:col>
      <xdr:colOff>1465731</xdr:colOff>
      <xdr:row>3</xdr:row>
      <xdr:rowOff>182563</xdr:rowOff>
    </xdr:to>
    <xdr:pic>
      <xdr:nvPicPr>
        <xdr:cNvPr id="2" name="5 Imagen">
          <a:extLst>
            <a:ext uri="{FF2B5EF4-FFF2-40B4-BE49-F238E27FC236}">
              <a16:creationId xmlns:a16="http://schemas.microsoft.com/office/drawing/2014/main" id="{4E1AC31B-C160-4955-BBA3-2CD827C34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0488" y="202746"/>
          <a:ext cx="981543" cy="5513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484188</xdr:colOff>
      <xdr:row>1</xdr:row>
      <xdr:rowOff>12246</xdr:rowOff>
    </xdr:from>
    <xdr:to>
      <xdr:col>1</xdr:col>
      <xdr:colOff>1465731</xdr:colOff>
      <xdr:row>3</xdr:row>
      <xdr:rowOff>182563</xdr:rowOff>
    </xdr:to>
    <xdr:pic>
      <xdr:nvPicPr>
        <xdr:cNvPr id="2" name="5 Imagen">
          <a:extLst>
            <a:ext uri="{FF2B5EF4-FFF2-40B4-BE49-F238E27FC236}">
              <a16:creationId xmlns:a16="http://schemas.microsoft.com/office/drawing/2014/main" id="{A9ADA94B-3457-4D6F-8F2D-ED30C9BB5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8513" y="202746"/>
          <a:ext cx="981543" cy="5513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484188</xdr:colOff>
      <xdr:row>1</xdr:row>
      <xdr:rowOff>12246</xdr:rowOff>
    </xdr:from>
    <xdr:to>
      <xdr:col>2</xdr:col>
      <xdr:colOff>1465731</xdr:colOff>
      <xdr:row>3</xdr:row>
      <xdr:rowOff>182563</xdr:rowOff>
    </xdr:to>
    <xdr:pic>
      <xdr:nvPicPr>
        <xdr:cNvPr id="2" name="5 Imagen">
          <a:extLst>
            <a:ext uri="{FF2B5EF4-FFF2-40B4-BE49-F238E27FC236}">
              <a16:creationId xmlns:a16="http://schemas.microsoft.com/office/drawing/2014/main" id="{629ABBEC-F2CA-4D82-9CED-8195183F63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0488" y="202746"/>
          <a:ext cx="981543" cy="5513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84083</xdr:colOff>
      <xdr:row>34</xdr:row>
      <xdr:rowOff>147145</xdr:rowOff>
    </xdr:from>
    <xdr:to>
      <xdr:col>3</xdr:col>
      <xdr:colOff>881649</xdr:colOff>
      <xdr:row>35</xdr:row>
      <xdr:rowOff>162910</xdr:rowOff>
    </xdr:to>
    <xdr:pic>
      <xdr:nvPicPr>
        <xdr:cNvPr id="3" name="image4.jpeg">
          <a:extLst>
            <a:ext uri="{FF2B5EF4-FFF2-40B4-BE49-F238E27FC236}">
              <a16:creationId xmlns:a16="http://schemas.microsoft.com/office/drawing/2014/main" id="{A5830F24-FC6F-49D1-B06B-78FDA5DAF141}"/>
            </a:ext>
          </a:extLst>
        </xdr:cNvPr>
        <xdr:cNvPicPr>
          <a:picLocks noChangeAspect="1"/>
        </xdr:cNvPicPr>
      </xdr:nvPicPr>
      <xdr:blipFill>
        <a:blip xmlns:r="http://schemas.openxmlformats.org/officeDocument/2006/relationships" r:embed="rId2" cstate="print"/>
        <a:stretch>
          <a:fillRect/>
        </a:stretch>
      </xdr:blipFill>
      <xdr:spPr>
        <a:xfrm>
          <a:off x="3351158" y="53639545"/>
          <a:ext cx="797566" cy="206265"/>
        </a:xfrm>
        <a:prstGeom prst="rect">
          <a:avLst/>
        </a:prstGeom>
      </xdr:spPr>
    </xdr:pic>
    <xdr:clientData/>
  </xdr:twoCellAnchor>
  <xdr:twoCellAnchor editAs="oneCell">
    <xdr:from>
      <xdr:col>3</xdr:col>
      <xdr:colOff>4014951</xdr:colOff>
      <xdr:row>33</xdr:row>
      <xdr:rowOff>17867</xdr:rowOff>
    </xdr:from>
    <xdr:to>
      <xdr:col>4</xdr:col>
      <xdr:colOff>2053</xdr:colOff>
      <xdr:row>33</xdr:row>
      <xdr:rowOff>394209</xdr:rowOff>
    </xdr:to>
    <xdr:pic>
      <xdr:nvPicPr>
        <xdr:cNvPr id="4" name="Imagen 3">
          <a:extLst>
            <a:ext uri="{FF2B5EF4-FFF2-40B4-BE49-F238E27FC236}">
              <a16:creationId xmlns:a16="http://schemas.microsoft.com/office/drawing/2014/main" id="{7FBFD6E3-3815-4C1A-BB17-7B848A14D62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282026" y="52729217"/>
          <a:ext cx="549577" cy="37634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1994190</xdr:colOff>
      <xdr:row>1</xdr:row>
      <xdr:rowOff>166255</xdr:rowOff>
    </xdr:from>
    <xdr:to>
      <xdr:col>2</xdr:col>
      <xdr:colOff>2708607</xdr:colOff>
      <xdr:row>4</xdr:row>
      <xdr:rowOff>90055</xdr:rowOff>
    </xdr:to>
    <xdr:pic>
      <xdr:nvPicPr>
        <xdr:cNvPr id="2" name="5 Imagen">
          <a:extLst>
            <a:ext uri="{FF2B5EF4-FFF2-40B4-BE49-F238E27FC236}">
              <a16:creationId xmlns:a16="http://schemas.microsoft.com/office/drawing/2014/main" id="{AEAADA22-3232-4517-8A66-94F9B7B092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75240" y="356755"/>
          <a:ext cx="714417"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456066</xdr:colOff>
      <xdr:row>0</xdr:row>
      <xdr:rowOff>36058</xdr:rowOff>
    </xdr:from>
    <xdr:to>
      <xdr:col>1</xdr:col>
      <xdr:colOff>1238250</xdr:colOff>
      <xdr:row>3</xdr:row>
      <xdr:rowOff>133890</xdr:rowOff>
    </xdr:to>
    <xdr:pic>
      <xdr:nvPicPr>
        <xdr:cNvPr id="2" name="5 Imagen">
          <a:extLst>
            <a:ext uri="{FF2B5EF4-FFF2-40B4-BE49-F238E27FC236}">
              <a16:creationId xmlns:a16="http://schemas.microsoft.com/office/drawing/2014/main" id="{89CA4AC4-3D37-45CB-BEF1-F5D470EAA7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141" y="36058"/>
          <a:ext cx="782184" cy="6693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31748</xdr:colOff>
      <xdr:row>29</xdr:row>
      <xdr:rowOff>15876</xdr:rowOff>
    </xdr:from>
    <xdr:to>
      <xdr:col>8</xdr:col>
      <xdr:colOff>615949</xdr:colOff>
      <xdr:row>30</xdr:row>
      <xdr:rowOff>238125</xdr:rowOff>
    </xdr:to>
    <xdr:pic>
      <xdr:nvPicPr>
        <xdr:cNvPr id="3" name="Imagen 2">
          <a:extLst>
            <a:ext uri="{FF2B5EF4-FFF2-40B4-BE49-F238E27FC236}">
              <a16:creationId xmlns:a16="http://schemas.microsoft.com/office/drawing/2014/main" id="{9348E4F8-9634-492C-8ABF-76447B68E0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56548" y="20113626"/>
          <a:ext cx="1498601" cy="384174"/>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Q270"/>
  <sheetViews>
    <sheetView tabSelected="1" topLeftCell="F43" zoomScale="85" zoomScaleNormal="85" workbookViewId="0">
      <selection activeCell="Q34" sqref="Q34"/>
    </sheetView>
  </sheetViews>
  <sheetFormatPr baseColWidth="10" defaultColWidth="11.44140625" defaultRowHeight="13.8" x14ac:dyDescent="0.3"/>
  <cols>
    <col min="1" max="1" width="5.33203125" style="298" bestFit="1" customWidth="1"/>
    <col min="2" max="2" width="12.5546875" style="227" customWidth="1"/>
    <col min="3" max="3" width="15.44140625" style="227" customWidth="1"/>
    <col min="4" max="4" width="14.44140625" style="185" customWidth="1"/>
    <col min="5" max="5" width="4.6640625" style="185" customWidth="1"/>
    <col min="6" max="6" width="39.44140625" style="185" customWidth="1"/>
    <col min="7" max="7" width="33" style="185" customWidth="1"/>
    <col min="8" max="8" width="12.88671875" style="185" customWidth="1"/>
    <col min="9" max="9" width="14.6640625" style="185" customWidth="1"/>
    <col min="10" max="10" width="10.33203125" style="185" customWidth="1"/>
    <col min="11" max="11" width="11.109375" style="185" customWidth="1"/>
    <col min="12" max="12" width="20.5546875" style="185" customWidth="1"/>
    <col min="13" max="13" width="18" style="185" customWidth="1"/>
    <col min="14" max="14" width="6.5546875" style="185" customWidth="1"/>
    <col min="15" max="15" width="35.44140625" style="185" customWidth="1"/>
    <col min="16" max="16" width="16.88671875" style="185" customWidth="1"/>
    <col min="17" max="17" width="22.33203125" style="185" customWidth="1"/>
    <col min="18" max="16384" width="11.44140625" style="185"/>
  </cols>
  <sheetData>
    <row r="2" spans="1:17" ht="26.25" customHeight="1" x14ac:dyDescent="0.3">
      <c r="A2" s="363"/>
      <c r="B2" s="363"/>
      <c r="C2" s="363"/>
      <c r="D2" s="355" t="s">
        <v>459</v>
      </c>
      <c r="E2" s="355"/>
      <c r="F2" s="355"/>
      <c r="G2" s="355"/>
      <c r="H2" s="355"/>
      <c r="I2" s="355"/>
      <c r="J2" s="355"/>
      <c r="K2" s="355"/>
      <c r="L2" s="355"/>
      <c r="M2" s="355"/>
      <c r="N2" s="355"/>
      <c r="O2" s="355"/>
      <c r="P2" s="348" t="s">
        <v>23</v>
      </c>
      <c r="Q2" s="349"/>
    </row>
    <row r="3" spans="1:17" ht="29.25" customHeight="1" x14ac:dyDescent="0.3">
      <c r="A3" s="363"/>
      <c r="B3" s="363"/>
      <c r="C3" s="363"/>
      <c r="D3" s="355"/>
      <c r="E3" s="355"/>
      <c r="F3" s="355"/>
      <c r="G3" s="355"/>
      <c r="H3" s="355"/>
      <c r="I3" s="355"/>
      <c r="J3" s="355"/>
      <c r="K3" s="355"/>
      <c r="L3" s="355"/>
      <c r="M3" s="355"/>
      <c r="N3" s="355"/>
      <c r="O3" s="355"/>
      <c r="P3" s="350"/>
      <c r="Q3" s="351"/>
    </row>
    <row r="4" spans="1:17" ht="27.75" customHeight="1" x14ac:dyDescent="0.3">
      <c r="A4" s="363"/>
      <c r="B4" s="363"/>
      <c r="C4" s="363"/>
      <c r="D4" s="355"/>
      <c r="E4" s="355"/>
      <c r="F4" s="355"/>
      <c r="G4" s="355"/>
      <c r="H4" s="355"/>
      <c r="I4" s="355"/>
      <c r="J4" s="355"/>
      <c r="K4" s="355"/>
      <c r="L4" s="355"/>
      <c r="M4" s="355"/>
      <c r="N4" s="355"/>
      <c r="O4" s="355"/>
      <c r="P4" s="350"/>
      <c r="Q4" s="351"/>
    </row>
    <row r="5" spans="1:17" ht="24" customHeight="1" x14ac:dyDescent="0.3">
      <c r="A5" s="297" t="s">
        <v>460</v>
      </c>
      <c r="B5" s="186"/>
      <c r="C5" s="186"/>
      <c r="D5" s="354" t="s">
        <v>463</v>
      </c>
      <c r="E5" s="354"/>
      <c r="F5" s="354"/>
      <c r="G5" s="354"/>
      <c r="H5" s="354"/>
      <c r="I5" s="354"/>
      <c r="J5" s="354"/>
      <c r="K5" s="354"/>
      <c r="L5" s="354"/>
      <c r="M5" s="354"/>
      <c r="N5" s="354"/>
      <c r="O5" s="354"/>
      <c r="P5" s="350"/>
      <c r="Q5" s="351"/>
    </row>
    <row r="6" spans="1:17" ht="26.25" customHeight="1" x14ac:dyDescent="0.3">
      <c r="A6" s="364" t="s">
        <v>461</v>
      </c>
      <c r="B6" s="364"/>
      <c r="C6" s="364"/>
      <c r="D6" s="354" t="s">
        <v>462</v>
      </c>
      <c r="E6" s="354"/>
      <c r="F6" s="354"/>
      <c r="G6" s="354"/>
      <c r="H6" s="354"/>
      <c r="I6" s="354"/>
      <c r="J6" s="354"/>
      <c r="K6" s="354"/>
      <c r="L6" s="354"/>
      <c r="M6" s="354"/>
      <c r="N6" s="354"/>
      <c r="O6" s="354"/>
      <c r="P6" s="350"/>
      <c r="Q6" s="351"/>
    </row>
    <row r="7" spans="1:17" ht="21.75" customHeight="1" x14ac:dyDescent="0.3">
      <c r="A7" s="364" t="s">
        <v>464</v>
      </c>
      <c r="B7" s="364"/>
      <c r="C7" s="364"/>
      <c r="D7" s="354">
        <v>2025</v>
      </c>
      <c r="E7" s="354"/>
      <c r="F7" s="354"/>
      <c r="G7" s="354"/>
      <c r="H7" s="354"/>
      <c r="I7" s="354"/>
      <c r="J7" s="354"/>
      <c r="K7" s="354"/>
      <c r="L7" s="354"/>
      <c r="M7" s="354"/>
      <c r="N7" s="354"/>
      <c r="O7" s="354"/>
      <c r="P7" s="350"/>
      <c r="Q7" s="351"/>
    </row>
    <row r="8" spans="1:17" ht="21.75" customHeight="1" x14ac:dyDescent="0.3">
      <c r="A8" s="364" t="s">
        <v>465</v>
      </c>
      <c r="B8" s="364"/>
      <c r="C8" s="364"/>
      <c r="D8" s="354" t="s">
        <v>466</v>
      </c>
      <c r="E8" s="354"/>
      <c r="F8" s="354"/>
      <c r="G8" s="354"/>
      <c r="H8" s="354"/>
      <c r="I8" s="354"/>
      <c r="J8" s="354"/>
      <c r="K8" s="354"/>
      <c r="L8" s="354"/>
      <c r="M8" s="354"/>
      <c r="N8" s="354"/>
      <c r="O8" s="354"/>
      <c r="P8" s="352"/>
      <c r="Q8" s="353"/>
    </row>
    <row r="9" spans="1:17" ht="15" customHeight="1" x14ac:dyDescent="0.3">
      <c r="A9" s="356" t="s">
        <v>467</v>
      </c>
      <c r="B9" s="356" t="s">
        <v>148</v>
      </c>
      <c r="C9" s="356" t="s">
        <v>149</v>
      </c>
      <c r="D9" s="356" t="s">
        <v>150</v>
      </c>
      <c r="E9" s="356" t="s">
        <v>103</v>
      </c>
      <c r="F9" s="356" t="s">
        <v>10</v>
      </c>
      <c r="G9" s="356" t="s">
        <v>1</v>
      </c>
      <c r="H9" s="356" t="s">
        <v>2</v>
      </c>
      <c r="I9" s="356" t="s">
        <v>3</v>
      </c>
      <c r="J9" s="356" t="s">
        <v>8</v>
      </c>
      <c r="K9" s="356" t="s">
        <v>9</v>
      </c>
      <c r="L9" s="356" t="s">
        <v>5</v>
      </c>
      <c r="M9" s="356" t="s">
        <v>6</v>
      </c>
      <c r="N9" s="356" t="s">
        <v>18</v>
      </c>
      <c r="O9" s="356" t="s">
        <v>7</v>
      </c>
      <c r="P9" s="347" t="s">
        <v>92</v>
      </c>
      <c r="Q9" s="347" t="s">
        <v>93</v>
      </c>
    </row>
    <row r="10" spans="1:17" ht="26.25" customHeight="1" x14ac:dyDescent="0.3">
      <c r="A10" s="356"/>
      <c r="B10" s="356"/>
      <c r="C10" s="356"/>
      <c r="D10" s="356"/>
      <c r="E10" s="356"/>
      <c r="F10" s="356"/>
      <c r="G10" s="356"/>
      <c r="H10" s="356"/>
      <c r="I10" s="356"/>
      <c r="J10" s="356"/>
      <c r="K10" s="356"/>
      <c r="L10" s="356"/>
      <c r="M10" s="356"/>
      <c r="N10" s="356"/>
      <c r="O10" s="356"/>
      <c r="P10" s="347"/>
      <c r="Q10" s="347"/>
    </row>
    <row r="11" spans="1:17" ht="124.5" customHeight="1" x14ac:dyDescent="0.3">
      <c r="A11" s="183">
        <v>1</v>
      </c>
      <c r="B11" s="187">
        <v>2023</v>
      </c>
      <c r="C11" s="71" t="s">
        <v>151</v>
      </c>
      <c r="D11" s="71" t="s">
        <v>152</v>
      </c>
      <c r="E11" s="184">
        <v>1</v>
      </c>
      <c r="F11" s="188" t="s">
        <v>20</v>
      </c>
      <c r="G11" s="71" t="s">
        <v>48</v>
      </c>
      <c r="H11" s="184" t="s">
        <v>44</v>
      </c>
      <c r="I11" s="184" t="s">
        <v>45</v>
      </c>
      <c r="J11" s="189">
        <v>45458</v>
      </c>
      <c r="K11" s="189">
        <v>45565</v>
      </c>
      <c r="L11" s="184" t="s">
        <v>46</v>
      </c>
      <c r="M11" s="190" t="s">
        <v>47</v>
      </c>
      <c r="N11" s="191">
        <v>0.25</v>
      </c>
      <c r="O11" s="192" t="s">
        <v>80</v>
      </c>
      <c r="P11" s="188" t="str">
        <f ca="1">IF(AND(K11&lt;TODAY(),N11=0),"Alerta 1. Acciones con fecha de ejecución vencida sin evidencia de cumplimiento",IF(AND(K11&lt;TODAY(),AND(N11&gt;0,N11&lt;84%)),"Alerta 2. Acciones que se han identificado como inefectivas",IF(N11&gt;85%,"Cumplida"," ")))</f>
        <v>Alerta 2. Acciones que se han identificado como inefectivas</v>
      </c>
      <c r="Q11" s="188" t="s">
        <v>100</v>
      </c>
    </row>
    <row r="12" spans="1:17" ht="118.5" customHeight="1" x14ac:dyDescent="0.3">
      <c r="A12" s="183">
        <v>2</v>
      </c>
      <c r="B12" s="187">
        <v>2023</v>
      </c>
      <c r="C12" s="71" t="s">
        <v>151</v>
      </c>
      <c r="D12" s="71" t="s">
        <v>152</v>
      </c>
      <c r="E12" s="184">
        <v>2</v>
      </c>
      <c r="F12" s="188" t="s">
        <v>28</v>
      </c>
      <c r="G12" s="71" t="s">
        <v>49</v>
      </c>
      <c r="H12" s="184" t="s">
        <v>44</v>
      </c>
      <c r="I12" s="184" t="s">
        <v>45</v>
      </c>
      <c r="J12" s="189">
        <v>45458</v>
      </c>
      <c r="K12" s="189">
        <v>45565</v>
      </c>
      <c r="L12" s="184" t="s">
        <v>50</v>
      </c>
      <c r="M12" s="190" t="s">
        <v>47</v>
      </c>
      <c r="N12" s="191">
        <v>0.25</v>
      </c>
      <c r="O12" s="192" t="s">
        <v>81</v>
      </c>
      <c r="P12" s="188" t="str">
        <f t="shared" ref="P12:P26" ca="1" si="0">IF(AND(K12&lt;TODAY(),N12=0),"Alerta 1. Acciones con fecha de ejecución vencida sin evidencia de cumplimiento",IF(AND(K12&lt;TODAY(),AND(N12&gt;0,N12&lt;84%)),"Alerta 2. Acciones que se han identificado como inefectivas",IF(N12&gt;85%,"Cumplida"," ")))</f>
        <v>Alerta 2. Acciones que se han identificado como inefectivas</v>
      </c>
      <c r="Q12" s="188" t="s">
        <v>100</v>
      </c>
    </row>
    <row r="13" spans="1:17" ht="129" customHeight="1" x14ac:dyDescent="0.3">
      <c r="A13" s="183">
        <v>3</v>
      </c>
      <c r="B13" s="187">
        <v>2023</v>
      </c>
      <c r="C13" s="71" t="s">
        <v>151</v>
      </c>
      <c r="D13" s="71" t="s">
        <v>152</v>
      </c>
      <c r="E13" s="184">
        <v>3</v>
      </c>
      <c r="F13" s="188" t="s">
        <v>29</v>
      </c>
      <c r="G13" s="71" t="s">
        <v>51</v>
      </c>
      <c r="H13" s="184" t="s">
        <v>44</v>
      </c>
      <c r="I13" s="184" t="s">
        <v>45</v>
      </c>
      <c r="J13" s="189">
        <v>45292</v>
      </c>
      <c r="K13" s="189">
        <v>45657</v>
      </c>
      <c r="L13" s="184" t="s">
        <v>52</v>
      </c>
      <c r="M13" s="190" t="s">
        <v>53</v>
      </c>
      <c r="N13" s="191">
        <v>0.66666666666666663</v>
      </c>
      <c r="O13" s="184" t="s">
        <v>82</v>
      </c>
      <c r="P13" s="188" t="str">
        <f t="shared" ca="1" si="0"/>
        <v>Alerta 2. Acciones que se han identificado como inefectivas</v>
      </c>
      <c r="Q13" s="188" t="s">
        <v>100</v>
      </c>
    </row>
    <row r="14" spans="1:17" ht="139.5" customHeight="1" x14ac:dyDescent="0.3">
      <c r="A14" s="183">
        <v>4</v>
      </c>
      <c r="B14" s="187">
        <v>2023</v>
      </c>
      <c r="C14" s="71" t="s">
        <v>151</v>
      </c>
      <c r="D14" s="71" t="s">
        <v>152</v>
      </c>
      <c r="E14" s="184">
        <v>4</v>
      </c>
      <c r="F14" s="188" t="s">
        <v>30</v>
      </c>
      <c r="G14" s="158" t="s">
        <v>54</v>
      </c>
      <c r="H14" s="184" t="s">
        <v>55</v>
      </c>
      <c r="I14" s="184" t="s">
        <v>24</v>
      </c>
      <c r="J14" s="189">
        <v>45444</v>
      </c>
      <c r="K14" s="189">
        <v>45504</v>
      </c>
      <c r="L14" s="184" t="s">
        <v>56</v>
      </c>
      <c r="M14" s="184" t="s">
        <v>56</v>
      </c>
      <c r="N14" s="190">
        <v>0</v>
      </c>
      <c r="O14" s="184" t="s">
        <v>83</v>
      </c>
      <c r="P14" s="188" t="str">
        <f t="shared" ca="1" si="0"/>
        <v>Alerta 1. Acciones con fecha de ejecución vencida sin evidencia de cumplimiento</v>
      </c>
      <c r="Q14" s="188" t="s">
        <v>101</v>
      </c>
    </row>
    <row r="15" spans="1:17" ht="174.75" customHeight="1" x14ac:dyDescent="0.3">
      <c r="A15" s="183">
        <v>5</v>
      </c>
      <c r="B15" s="187">
        <v>2023</v>
      </c>
      <c r="C15" s="71" t="s">
        <v>151</v>
      </c>
      <c r="D15" s="71" t="s">
        <v>152</v>
      </c>
      <c r="E15" s="184">
        <v>5</v>
      </c>
      <c r="F15" s="188" t="s">
        <v>31</v>
      </c>
      <c r="G15" s="158" t="s">
        <v>57</v>
      </c>
      <c r="H15" s="184" t="s">
        <v>55</v>
      </c>
      <c r="I15" s="184" t="s">
        <v>24</v>
      </c>
      <c r="J15" s="189">
        <v>45444</v>
      </c>
      <c r="K15" s="189">
        <v>45504</v>
      </c>
      <c r="L15" s="184" t="s">
        <v>58</v>
      </c>
      <c r="M15" s="190" t="s">
        <v>59</v>
      </c>
      <c r="N15" s="190">
        <v>0</v>
      </c>
      <c r="O15" s="184" t="s">
        <v>83</v>
      </c>
      <c r="P15" s="188" t="str">
        <f t="shared" ca="1" si="0"/>
        <v>Alerta 1. Acciones con fecha de ejecución vencida sin evidencia de cumplimiento</v>
      </c>
      <c r="Q15" s="188" t="s">
        <v>101</v>
      </c>
    </row>
    <row r="16" spans="1:17" ht="139.5" customHeight="1" x14ac:dyDescent="0.3">
      <c r="A16" s="183">
        <v>6</v>
      </c>
      <c r="B16" s="187">
        <v>2023</v>
      </c>
      <c r="C16" s="71" t="s">
        <v>151</v>
      </c>
      <c r="D16" s="71" t="s">
        <v>152</v>
      </c>
      <c r="E16" s="184">
        <v>6</v>
      </c>
      <c r="F16" s="188" t="s">
        <v>32</v>
      </c>
      <c r="G16" s="158" t="s">
        <v>60</v>
      </c>
      <c r="H16" s="184" t="s">
        <v>55</v>
      </c>
      <c r="I16" s="184" t="s">
        <v>24</v>
      </c>
      <c r="J16" s="189">
        <v>45444</v>
      </c>
      <c r="K16" s="189">
        <v>45504</v>
      </c>
      <c r="L16" s="184" t="s">
        <v>58</v>
      </c>
      <c r="M16" s="190" t="s">
        <v>59</v>
      </c>
      <c r="N16" s="190">
        <v>0</v>
      </c>
      <c r="O16" s="184" t="s">
        <v>84</v>
      </c>
      <c r="P16" s="188" t="str">
        <f t="shared" ca="1" si="0"/>
        <v>Alerta 1. Acciones con fecha de ejecución vencida sin evidencia de cumplimiento</v>
      </c>
      <c r="Q16" s="188" t="s">
        <v>101</v>
      </c>
    </row>
    <row r="17" spans="1:17" ht="208.5" customHeight="1" x14ac:dyDescent="0.3">
      <c r="A17" s="183">
        <v>7</v>
      </c>
      <c r="B17" s="187">
        <v>2023</v>
      </c>
      <c r="C17" s="71" t="s">
        <v>151</v>
      </c>
      <c r="D17" s="71" t="s">
        <v>152</v>
      </c>
      <c r="E17" s="184">
        <v>7</v>
      </c>
      <c r="F17" s="188" t="s">
        <v>33</v>
      </c>
      <c r="G17" s="193" t="s">
        <v>85</v>
      </c>
      <c r="H17" s="184" t="s">
        <v>55</v>
      </c>
      <c r="I17" s="184" t="s">
        <v>24</v>
      </c>
      <c r="J17" s="189">
        <v>45444</v>
      </c>
      <c r="K17" s="189">
        <v>45657</v>
      </c>
      <c r="L17" s="184" t="s">
        <v>79</v>
      </c>
      <c r="M17" s="184" t="s">
        <v>79</v>
      </c>
      <c r="N17" s="190">
        <v>1</v>
      </c>
      <c r="O17" s="184" t="s">
        <v>86</v>
      </c>
      <c r="P17" s="188" t="str">
        <f t="shared" ca="1" si="0"/>
        <v>Cumplida</v>
      </c>
      <c r="Q17" s="188" t="s">
        <v>102</v>
      </c>
    </row>
    <row r="18" spans="1:17" ht="150" customHeight="1" x14ac:dyDescent="0.3">
      <c r="A18" s="183">
        <v>8</v>
      </c>
      <c r="B18" s="187">
        <v>2023</v>
      </c>
      <c r="C18" s="71" t="s">
        <v>151</v>
      </c>
      <c r="D18" s="71" t="s">
        <v>152</v>
      </c>
      <c r="E18" s="184">
        <v>8</v>
      </c>
      <c r="F18" s="188" t="s">
        <v>34</v>
      </c>
      <c r="G18" s="71" t="s">
        <v>61</v>
      </c>
      <c r="H18" s="184" t="s">
        <v>55</v>
      </c>
      <c r="I18" s="184" t="s">
        <v>62</v>
      </c>
      <c r="J18" s="189">
        <v>45444</v>
      </c>
      <c r="K18" s="189">
        <v>45504</v>
      </c>
      <c r="L18" s="184" t="s">
        <v>63</v>
      </c>
      <c r="M18" s="184" t="s">
        <v>63</v>
      </c>
      <c r="N18" s="190">
        <v>0.5</v>
      </c>
      <c r="O18" s="184" t="s">
        <v>87</v>
      </c>
      <c r="P18" s="188" t="str">
        <f t="shared" ca="1" si="0"/>
        <v>Alerta 2. Acciones que se han identificado como inefectivas</v>
      </c>
      <c r="Q18" s="188" t="s">
        <v>100</v>
      </c>
    </row>
    <row r="19" spans="1:17" ht="108" customHeight="1" x14ac:dyDescent="0.3">
      <c r="A19" s="183">
        <v>9</v>
      </c>
      <c r="B19" s="187">
        <v>2023</v>
      </c>
      <c r="C19" s="71" t="s">
        <v>151</v>
      </c>
      <c r="D19" s="71" t="s">
        <v>152</v>
      </c>
      <c r="E19" s="184">
        <v>9</v>
      </c>
      <c r="F19" s="188" t="s">
        <v>35</v>
      </c>
      <c r="G19" s="71" t="s">
        <v>64</v>
      </c>
      <c r="H19" s="184" t="s">
        <v>55</v>
      </c>
      <c r="I19" s="184" t="s">
        <v>62</v>
      </c>
      <c r="J19" s="189">
        <v>45444</v>
      </c>
      <c r="K19" s="189">
        <v>45505</v>
      </c>
      <c r="L19" s="184" t="s">
        <v>65</v>
      </c>
      <c r="M19" s="184" t="s">
        <v>65</v>
      </c>
      <c r="N19" s="190">
        <v>0</v>
      </c>
      <c r="O19" s="184" t="s">
        <v>88</v>
      </c>
      <c r="P19" s="188" t="str">
        <f t="shared" ca="1" si="0"/>
        <v>Alerta 1. Acciones con fecha de ejecución vencida sin evidencia de cumplimiento</v>
      </c>
      <c r="Q19" s="188" t="s">
        <v>101</v>
      </c>
    </row>
    <row r="20" spans="1:17" ht="114" customHeight="1" x14ac:dyDescent="0.3">
      <c r="A20" s="183">
        <v>10</v>
      </c>
      <c r="B20" s="187">
        <v>2023</v>
      </c>
      <c r="C20" s="71" t="s">
        <v>151</v>
      </c>
      <c r="D20" s="71" t="s">
        <v>152</v>
      </c>
      <c r="E20" s="184">
        <v>10</v>
      </c>
      <c r="F20" s="188" t="s">
        <v>36</v>
      </c>
      <c r="G20" s="193" t="s">
        <v>66</v>
      </c>
      <c r="H20" s="184" t="s">
        <v>55</v>
      </c>
      <c r="I20" s="184" t="s">
        <v>62</v>
      </c>
      <c r="J20" s="189">
        <v>45444</v>
      </c>
      <c r="K20" s="189">
        <v>45657</v>
      </c>
      <c r="L20" s="184" t="s">
        <v>67</v>
      </c>
      <c r="M20" s="184" t="s">
        <v>67</v>
      </c>
      <c r="N20" s="190">
        <v>0</v>
      </c>
      <c r="O20" s="184" t="s">
        <v>83</v>
      </c>
      <c r="P20" s="188" t="str">
        <f t="shared" ca="1" si="0"/>
        <v>Alerta 1. Acciones con fecha de ejecución vencida sin evidencia de cumplimiento</v>
      </c>
      <c r="Q20" s="188" t="s">
        <v>101</v>
      </c>
    </row>
    <row r="21" spans="1:17" ht="104.25" customHeight="1" x14ac:dyDescent="0.3">
      <c r="A21" s="183">
        <v>11</v>
      </c>
      <c r="B21" s="187">
        <v>2023</v>
      </c>
      <c r="C21" s="71" t="s">
        <v>151</v>
      </c>
      <c r="D21" s="71" t="s">
        <v>152</v>
      </c>
      <c r="E21" s="184">
        <v>11</v>
      </c>
      <c r="F21" s="188" t="s">
        <v>37</v>
      </c>
      <c r="G21" s="193" t="s">
        <v>68</v>
      </c>
      <c r="H21" s="184" t="s">
        <v>55</v>
      </c>
      <c r="I21" s="184" t="s">
        <v>62</v>
      </c>
      <c r="J21" s="189">
        <v>45444</v>
      </c>
      <c r="K21" s="189">
        <v>45657</v>
      </c>
      <c r="L21" s="184" t="s">
        <v>69</v>
      </c>
      <c r="M21" s="184" t="s">
        <v>69</v>
      </c>
      <c r="N21" s="190">
        <v>0</v>
      </c>
      <c r="O21" s="184" t="s">
        <v>83</v>
      </c>
      <c r="P21" s="188" t="str">
        <f t="shared" ca="1" si="0"/>
        <v>Alerta 1. Acciones con fecha de ejecución vencida sin evidencia de cumplimiento</v>
      </c>
      <c r="Q21" s="188" t="s">
        <v>101</v>
      </c>
    </row>
    <row r="22" spans="1:17" ht="129" customHeight="1" x14ac:dyDescent="0.3">
      <c r="A22" s="183">
        <v>12</v>
      </c>
      <c r="B22" s="187">
        <v>2023</v>
      </c>
      <c r="C22" s="71" t="s">
        <v>151</v>
      </c>
      <c r="D22" s="71" t="s">
        <v>152</v>
      </c>
      <c r="E22" s="184">
        <v>12</v>
      </c>
      <c r="F22" s="188" t="s">
        <v>38</v>
      </c>
      <c r="G22" s="193" t="s">
        <v>70</v>
      </c>
      <c r="H22" s="184" t="s">
        <v>55</v>
      </c>
      <c r="I22" s="184" t="s">
        <v>62</v>
      </c>
      <c r="J22" s="189">
        <v>45444</v>
      </c>
      <c r="K22" s="189">
        <v>45657</v>
      </c>
      <c r="L22" s="184" t="s">
        <v>69</v>
      </c>
      <c r="M22" s="184" t="s">
        <v>69</v>
      </c>
      <c r="N22" s="190">
        <v>0</v>
      </c>
      <c r="O22" s="184" t="s">
        <v>83</v>
      </c>
      <c r="P22" s="188" t="str">
        <f t="shared" ca="1" si="0"/>
        <v>Alerta 1. Acciones con fecha de ejecución vencida sin evidencia de cumplimiento</v>
      </c>
      <c r="Q22" s="188" t="s">
        <v>101</v>
      </c>
    </row>
    <row r="23" spans="1:17" ht="200.25" customHeight="1" x14ac:dyDescent="0.3">
      <c r="A23" s="183">
        <v>13</v>
      </c>
      <c r="B23" s="187">
        <v>2023</v>
      </c>
      <c r="C23" s="71" t="s">
        <v>151</v>
      </c>
      <c r="D23" s="71" t="s">
        <v>152</v>
      </c>
      <c r="E23" s="184">
        <v>13</v>
      </c>
      <c r="F23" s="188" t="s">
        <v>39</v>
      </c>
      <c r="G23" s="193" t="s">
        <v>71</v>
      </c>
      <c r="H23" s="184" t="s">
        <v>55</v>
      </c>
      <c r="I23" s="184" t="s">
        <v>62</v>
      </c>
      <c r="J23" s="189">
        <v>45444</v>
      </c>
      <c r="K23" s="189">
        <v>45657</v>
      </c>
      <c r="L23" s="184" t="s">
        <v>72</v>
      </c>
      <c r="M23" s="184" t="s">
        <v>72</v>
      </c>
      <c r="N23" s="190">
        <v>0</v>
      </c>
      <c r="O23" s="184" t="s">
        <v>83</v>
      </c>
      <c r="P23" s="188" t="str">
        <f t="shared" ca="1" si="0"/>
        <v>Alerta 1. Acciones con fecha de ejecución vencida sin evidencia de cumplimiento</v>
      </c>
      <c r="Q23" s="188" t="s">
        <v>101</v>
      </c>
    </row>
    <row r="24" spans="1:17" ht="107.25" customHeight="1" x14ac:dyDescent="0.3">
      <c r="A24" s="183">
        <v>14</v>
      </c>
      <c r="B24" s="187">
        <v>2023</v>
      </c>
      <c r="C24" s="71" t="s">
        <v>151</v>
      </c>
      <c r="D24" s="71" t="s">
        <v>152</v>
      </c>
      <c r="E24" s="184">
        <v>14</v>
      </c>
      <c r="F24" s="188" t="s">
        <v>40</v>
      </c>
      <c r="G24" s="193" t="s">
        <v>73</v>
      </c>
      <c r="H24" s="184" t="s">
        <v>55</v>
      </c>
      <c r="I24" s="184" t="s">
        <v>62</v>
      </c>
      <c r="J24" s="189">
        <v>45444</v>
      </c>
      <c r="K24" s="189">
        <v>45657</v>
      </c>
      <c r="L24" s="184" t="s">
        <v>74</v>
      </c>
      <c r="M24" s="184" t="s">
        <v>74</v>
      </c>
      <c r="N24" s="190">
        <v>0</v>
      </c>
      <c r="O24" s="184" t="s">
        <v>83</v>
      </c>
      <c r="P24" s="188" t="str">
        <f t="shared" ca="1" si="0"/>
        <v>Alerta 1. Acciones con fecha de ejecución vencida sin evidencia de cumplimiento</v>
      </c>
      <c r="Q24" s="188" t="s">
        <v>101</v>
      </c>
    </row>
    <row r="25" spans="1:17" ht="107.25" customHeight="1" x14ac:dyDescent="0.3">
      <c r="A25" s="183">
        <v>15</v>
      </c>
      <c r="B25" s="187">
        <v>2023</v>
      </c>
      <c r="C25" s="71" t="s">
        <v>151</v>
      </c>
      <c r="D25" s="71" t="s">
        <v>152</v>
      </c>
      <c r="E25" s="184">
        <v>15</v>
      </c>
      <c r="F25" s="188" t="s">
        <v>41</v>
      </c>
      <c r="G25" s="193" t="s">
        <v>75</v>
      </c>
      <c r="H25" s="184" t="s">
        <v>55</v>
      </c>
      <c r="I25" s="184" t="s">
        <v>62</v>
      </c>
      <c r="J25" s="189">
        <v>45444</v>
      </c>
      <c r="K25" s="189">
        <v>45657</v>
      </c>
      <c r="L25" s="184" t="s">
        <v>76</v>
      </c>
      <c r="M25" s="184" t="s">
        <v>76</v>
      </c>
      <c r="N25" s="190">
        <v>0</v>
      </c>
      <c r="O25" s="184" t="s">
        <v>83</v>
      </c>
      <c r="P25" s="188" t="str">
        <f t="shared" ca="1" si="0"/>
        <v>Alerta 1. Acciones con fecha de ejecución vencida sin evidencia de cumplimiento</v>
      </c>
      <c r="Q25" s="188" t="s">
        <v>101</v>
      </c>
    </row>
    <row r="26" spans="1:17" ht="206.25" customHeight="1" x14ac:dyDescent="0.3">
      <c r="A26" s="183">
        <v>16</v>
      </c>
      <c r="B26" s="187">
        <v>2023</v>
      </c>
      <c r="C26" s="71" t="s">
        <v>151</v>
      </c>
      <c r="D26" s="71" t="s">
        <v>152</v>
      </c>
      <c r="E26" s="184">
        <v>16</v>
      </c>
      <c r="F26" s="188" t="s">
        <v>42</v>
      </c>
      <c r="G26" s="158" t="s">
        <v>77</v>
      </c>
      <c r="H26" s="184" t="s">
        <v>55</v>
      </c>
      <c r="I26" s="184" t="s">
        <v>62</v>
      </c>
      <c r="J26" s="189">
        <v>45444</v>
      </c>
      <c r="K26" s="189">
        <v>45657</v>
      </c>
      <c r="L26" s="184" t="s">
        <v>78</v>
      </c>
      <c r="M26" s="184" t="s">
        <v>78</v>
      </c>
      <c r="N26" s="190">
        <v>0</v>
      </c>
      <c r="O26" s="184" t="s">
        <v>89</v>
      </c>
      <c r="P26" s="188" t="str">
        <f t="shared" ca="1" si="0"/>
        <v>Alerta 1. Acciones con fecha de ejecución vencida sin evidencia de cumplimiento</v>
      </c>
      <c r="Q26" s="188" t="s">
        <v>101</v>
      </c>
    </row>
    <row r="27" spans="1:17" ht="151.80000000000001" x14ac:dyDescent="0.3">
      <c r="A27" s="183">
        <v>17</v>
      </c>
      <c r="B27" s="187">
        <v>2023</v>
      </c>
      <c r="C27" s="71" t="s">
        <v>153</v>
      </c>
      <c r="D27" s="71" t="s">
        <v>154</v>
      </c>
      <c r="E27" s="184">
        <v>1</v>
      </c>
      <c r="F27" s="188" t="s">
        <v>104</v>
      </c>
      <c r="G27" s="193" t="s">
        <v>105</v>
      </c>
      <c r="H27" s="187" t="s">
        <v>106</v>
      </c>
      <c r="I27" s="187" t="s">
        <v>107</v>
      </c>
      <c r="J27" s="194">
        <v>45323</v>
      </c>
      <c r="K27" s="194">
        <v>45595</v>
      </c>
      <c r="L27" s="187" t="s">
        <v>108</v>
      </c>
      <c r="M27" s="187" t="s">
        <v>109</v>
      </c>
      <c r="N27" s="195">
        <v>0</v>
      </c>
      <c r="O27" s="187" t="s">
        <v>110</v>
      </c>
      <c r="P27" s="188" t="str">
        <f ca="1">IF(AND(K27&lt;TODAY(),N27=0),"Alerta 1. Acciones con fecha de ejecución vencida sin evidencia de cumplimiento",IF(AND(K27&lt;TODAY(),AND(N27&gt;0,N27&lt;84%)),"Alerta 2. Acciones que se han identificado como inefectivas",IF(N27&gt;85%,"Cumplida"," ")))</f>
        <v>Alerta 1. Acciones con fecha de ejecución vencida sin evidencia de cumplimiento</v>
      </c>
      <c r="Q27" s="188" t="s">
        <v>101</v>
      </c>
    </row>
    <row r="28" spans="1:17" ht="193.2" x14ac:dyDescent="0.3">
      <c r="A28" s="183">
        <v>18</v>
      </c>
      <c r="B28" s="187">
        <v>2023</v>
      </c>
      <c r="C28" s="71" t="s">
        <v>153</v>
      </c>
      <c r="D28" s="71" t="s">
        <v>154</v>
      </c>
      <c r="E28" s="184">
        <v>2</v>
      </c>
      <c r="F28" s="188" t="s">
        <v>111</v>
      </c>
      <c r="G28" s="158" t="s">
        <v>112</v>
      </c>
      <c r="H28" s="187" t="s">
        <v>113</v>
      </c>
      <c r="I28" s="187" t="s">
        <v>114</v>
      </c>
      <c r="J28" s="194">
        <v>45324</v>
      </c>
      <c r="K28" s="194">
        <v>45595</v>
      </c>
      <c r="L28" s="187" t="s">
        <v>108</v>
      </c>
      <c r="M28" s="187" t="s">
        <v>115</v>
      </c>
      <c r="N28" s="195">
        <v>0</v>
      </c>
      <c r="O28" s="187" t="s">
        <v>116</v>
      </c>
      <c r="P28" s="188" t="str">
        <f t="shared" ref="P28:P37" ca="1" si="1">IF(AND(K28&lt;TODAY(),N28=0),"Alerta 1. Acciones con fecha de ejecución vencida sin evidencia de cumplimiento",IF(AND(K28&lt;TODAY(),AND(N28&gt;0,N28&lt;84%)),"Alerta 2. Acciones que se han identificado como inefectivas",IF(N28&gt;85%,"Cumplida"," ")))</f>
        <v>Alerta 1. Acciones con fecha de ejecución vencida sin evidencia de cumplimiento</v>
      </c>
      <c r="Q28" s="188" t="s">
        <v>101</v>
      </c>
    </row>
    <row r="29" spans="1:17" ht="331.2" x14ac:dyDescent="0.3">
      <c r="A29" s="183">
        <v>19</v>
      </c>
      <c r="B29" s="187">
        <v>2023</v>
      </c>
      <c r="C29" s="71" t="s">
        <v>153</v>
      </c>
      <c r="D29" s="71" t="s">
        <v>154</v>
      </c>
      <c r="E29" s="184">
        <v>3</v>
      </c>
      <c r="F29" s="188" t="s">
        <v>117</v>
      </c>
      <c r="G29" s="196" t="s">
        <v>118</v>
      </c>
      <c r="H29" s="187" t="s">
        <v>106</v>
      </c>
      <c r="I29" s="187" t="s">
        <v>107</v>
      </c>
      <c r="J29" s="197">
        <v>45323</v>
      </c>
      <c r="K29" s="197">
        <v>45656</v>
      </c>
      <c r="L29" s="187" t="s">
        <v>119</v>
      </c>
      <c r="M29" s="198" t="s">
        <v>120</v>
      </c>
      <c r="N29" s="199">
        <v>1</v>
      </c>
      <c r="O29" s="187" t="s">
        <v>121</v>
      </c>
      <c r="P29" s="188" t="str">
        <f t="shared" ca="1" si="1"/>
        <v>Cumplida</v>
      </c>
      <c r="Q29" s="200"/>
    </row>
    <row r="30" spans="1:17" ht="234.6" x14ac:dyDescent="0.3">
      <c r="A30" s="183">
        <v>20</v>
      </c>
      <c r="B30" s="187">
        <v>2023</v>
      </c>
      <c r="C30" s="71" t="s">
        <v>153</v>
      </c>
      <c r="D30" s="71" t="s">
        <v>154</v>
      </c>
      <c r="E30" s="184">
        <v>4</v>
      </c>
      <c r="F30" s="188" t="s">
        <v>122</v>
      </c>
      <c r="G30" s="159" t="s">
        <v>123</v>
      </c>
      <c r="H30" s="187" t="s">
        <v>124</v>
      </c>
      <c r="I30" s="187" t="s">
        <v>107</v>
      </c>
      <c r="J30" s="194">
        <v>45323</v>
      </c>
      <c r="K30" s="194">
        <v>45656</v>
      </c>
      <c r="L30" s="187" t="s">
        <v>125</v>
      </c>
      <c r="M30" s="187" t="s">
        <v>126</v>
      </c>
      <c r="N30" s="199">
        <v>1</v>
      </c>
      <c r="O30" s="187" t="s">
        <v>127</v>
      </c>
      <c r="P30" s="188" t="str">
        <f t="shared" ca="1" si="1"/>
        <v>Cumplida</v>
      </c>
      <c r="Q30" s="200"/>
    </row>
    <row r="31" spans="1:17" ht="220.8" x14ac:dyDescent="0.3">
      <c r="A31" s="183">
        <v>21</v>
      </c>
      <c r="B31" s="187">
        <v>2023</v>
      </c>
      <c r="C31" s="71" t="s">
        <v>153</v>
      </c>
      <c r="D31" s="71" t="s">
        <v>154</v>
      </c>
      <c r="E31" s="184">
        <v>5</v>
      </c>
      <c r="F31" s="188" t="s">
        <v>128</v>
      </c>
      <c r="G31" s="187" t="s">
        <v>129</v>
      </c>
      <c r="H31" s="187" t="s">
        <v>129</v>
      </c>
      <c r="I31" s="187" t="s">
        <v>129</v>
      </c>
      <c r="J31" s="194" t="s">
        <v>129</v>
      </c>
      <c r="K31" s="194" t="s">
        <v>129</v>
      </c>
      <c r="L31" s="187" t="s">
        <v>129</v>
      </c>
      <c r="M31" s="187" t="s">
        <v>129</v>
      </c>
      <c r="N31" s="199">
        <v>1</v>
      </c>
      <c r="O31" s="187" t="s">
        <v>130</v>
      </c>
      <c r="P31" s="188" t="str">
        <f t="shared" ca="1" si="1"/>
        <v>Cumplida</v>
      </c>
      <c r="Q31" s="200"/>
    </row>
    <row r="32" spans="1:17" ht="262.2" x14ac:dyDescent="0.3">
      <c r="A32" s="183">
        <v>22</v>
      </c>
      <c r="B32" s="187">
        <v>2023</v>
      </c>
      <c r="C32" s="71" t="s">
        <v>153</v>
      </c>
      <c r="D32" s="71" t="s">
        <v>154</v>
      </c>
      <c r="E32" s="184">
        <v>6</v>
      </c>
      <c r="F32" s="188" t="s">
        <v>131</v>
      </c>
      <c r="G32" s="187" t="s">
        <v>129</v>
      </c>
      <c r="H32" s="187" t="s">
        <v>129</v>
      </c>
      <c r="I32" s="187" t="s">
        <v>129</v>
      </c>
      <c r="J32" s="194" t="s">
        <v>129</v>
      </c>
      <c r="K32" s="194" t="s">
        <v>129</v>
      </c>
      <c r="L32" s="187" t="s">
        <v>129</v>
      </c>
      <c r="M32" s="187" t="s">
        <v>129</v>
      </c>
      <c r="N32" s="199">
        <v>1</v>
      </c>
      <c r="O32" s="187" t="s">
        <v>132</v>
      </c>
      <c r="P32" s="188" t="str">
        <f t="shared" ca="1" si="1"/>
        <v>Cumplida</v>
      </c>
      <c r="Q32" s="200"/>
    </row>
    <row r="33" spans="1:17" ht="262.2" x14ac:dyDescent="0.3">
      <c r="A33" s="183">
        <v>23</v>
      </c>
      <c r="B33" s="187">
        <v>2023</v>
      </c>
      <c r="C33" s="71" t="s">
        <v>153</v>
      </c>
      <c r="D33" s="71" t="s">
        <v>154</v>
      </c>
      <c r="E33" s="184">
        <v>7</v>
      </c>
      <c r="F33" s="188" t="s">
        <v>133</v>
      </c>
      <c r="G33" s="187" t="s">
        <v>134</v>
      </c>
      <c r="H33" s="187" t="s">
        <v>135</v>
      </c>
      <c r="I33" s="201" t="s">
        <v>136</v>
      </c>
      <c r="J33" s="197">
        <v>45292</v>
      </c>
      <c r="K33" s="197">
        <v>45565</v>
      </c>
      <c r="L33" s="187" t="s">
        <v>137</v>
      </c>
      <c r="M33" s="187" t="s">
        <v>138</v>
      </c>
      <c r="N33" s="199">
        <v>1</v>
      </c>
      <c r="O33" s="187" t="s">
        <v>139</v>
      </c>
      <c r="P33" s="188" t="str">
        <f t="shared" ca="1" si="1"/>
        <v>Cumplida</v>
      </c>
      <c r="Q33" s="202"/>
    </row>
    <row r="34" spans="1:17" ht="358.8" x14ac:dyDescent="0.3">
      <c r="A34" s="183">
        <v>24</v>
      </c>
      <c r="B34" s="187">
        <v>2023</v>
      </c>
      <c r="C34" s="71" t="s">
        <v>153</v>
      </c>
      <c r="D34" s="71" t="s">
        <v>154</v>
      </c>
      <c r="E34" s="184">
        <v>8</v>
      </c>
      <c r="F34" s="188" t="s">
        <v>140</v>
      </c>
      <c r="G34" s="187" t="s">
        <v>134</v>
      </c>
      <c r="H34" s="187" t="s">
        <v>135</v>
      </c>
      <c r="I34" s="201" t="s">
        <v>136</v>
      </c>
      <c r="J34" s="197">
        <v>45292</v>
      </c>
      <c r="K34" s="197">
        <v>45565</v>
      </c>
      <c r="L34" s="187" t="s">
        <v>137</v>
      </c>
      <c r="M34" s="187" t="s">
        <v>138</v>
      </c>
      <c r="N34" s="199">
        <v>1</v>
      </c>
      <c r="O34" s="187" t="s">
        <v>139</v>
      </c>
      <c r="P34" s="188" t="str">
        <f t="shared" ca="1" si="1"/>
        <v>Cumplida</v>
      </c>
      <c r="Q34" s="202"/>
    </row>
    <row r="35" spans="1:17" ht="276" x14ac:dyDescent="0.3">
      <c r="A35" s="183">
        <v>25</v>
      </c>
      <c r="B35" s="187">
        <v>2023</v>
      </c>
      <c r="C35" s="71" t="s">
        <v>153</v>
      </c>
      <c r="D35" s="71" t="s">
        <v>154</v>
      </c>
      <c r="E35" s="184">
        <v>9</v>
      </c>
      <c r="F35" s="188" t="s">
        <v>141</v>
      </c>
      <c r="G35" s="187" t="s">
        <v>134</v>
      </c>
      <c r="H35" s="187" t="s">
        <v>135</v>
      </c>
      <c r="I35" s="201" t="s">
        <v>136</v>
      </c>
      <c r="J35" s="197">
        <v>45292</v>
      </c>
      <c r="K35" s="197">
        <v>45565</v>
      </c>
      <c r="L35" s="187" t="s">
        <v>137</v>
      </c>
      <c r="M35" s="187" t="s">
        <v>138</v>
      </c>
      <c r="N35" s="199">
        <v>1</v>
      </c>
      <c r="O35" s="187" t="s">
        <v>139</v>
      </c>
      <c r="P35" s="188" t="str">
        <f t="shared" ca="1" si="1"/>
        <v>Cumplida</v>
      </c>
      <c r="Q35" s="202"/>
    </row>
    <row r="36" spans="1:17" ht="331.2" x14ac:dyDescent="0.3">
      <c r="A36" s="183">
        <v>26</v>
      </c>
      <c r="B36" s="187">
        <v>2023</v>
      </c>
      <c r="C36" s="71" t="s">
        <v>153</v>
      </c>
      <c r="D36" s="71" t="s">
        <v>154</v>
      </c>
      <c r="E36" s="184">
        <v>10</v>
      </c>
      <c r="F36" s="193" t="s">
        <v>142</v>
      </c>
      <c r="G36" s="187" t="s">
        <v>134</v>
      </c>
      <c r="H36" s="187" t="s">
        <v>135</v>
      </c>
      <c r="I36" s="201" t="s">
        <v>136</v>
      </c>
      <c r="J36" s="197">
        <v>45292</v>
      </c>
      <c r="K36" s="197">
        <v>45565</v>
      </c>
      <c r="L36" s="187" t="s">
        <v>137</v>
      </c>
      <c r="M36" s="187" t="s">
        <v>138</v>
      </c>
      <c r="N36" s="199">
        <v>1</v>
      </c>
      <c r="O36" s="187" t="s">
        <v>139</v>
      </c>
      <c r="P36" s="188" t="str">
        <f t="shared" ca="1" si="1"/>
        <v>Cumplida</v>
      </c>
      <c r="Q36" s="200"/>
    </row>
    <row r="37" spans="1:17" ht="276" x14ac:dyDescent="0.3">
      <c r="A37" s="183">
        <v>27</v>
      </c>
      <c r="B37" s="187">
        <v>2023</v>
      </c>
      <c r="C37" s="71" t="s">
        <v>153</v>
      </c>
      <c r="D37" s="71" t="s">
        <v>154</v>
      </c>
      <c r="E37" s="184">
        <v>11</v>
      </c>
      <c r="F37" s="188" t="s">
        <v>791</v>
      </c>
      <c r="G37" s="158" t="s">
        <v>144</v>
      </c>
      <c r="H37" s="184" t="s">
        <v>136</v>
      </c>
      <c r="I37" s="184" t="s">
        <v>136</v>
      </c>
      <c r="J37" s="189">
        <v>45323</v>
      </c>
      <c r="K37" s="197">
        <v>45565</v>
      </c>
      <c r="L37" s="184" t="s">
        <v>145</v>
      </c>
      <c r="M37" s="190" t="s">
        <v>146</v>
      </c>
      <c r="N37" s="190">
        <v>1</v>
      </c>
      <c r="O37" s="184" t="s">
        <v>147</v>
      </c>
      <c r="P37" s="188" t="str">
        <f t="shared" ca="1" si="1"/>
        <v>Cumplida</v>
      </c>
      <c r="Q37" s="200"/>
    </row>
    <row r="38" spans="1:17" ht="151.80000000000001" x14ac:dyDescent="0.3">
      <c r="A38" s="183">
        <v>28</v>
      </c>
      <c r="B38" s="187">
        <v>2023</v>
      </c>
      <c r="C38" s="71" t="s">
        <v>233</v>
      </c>
      <c r="D38" s="71" t="s">
        <v>234</v>
      </c>
      <c r="E38" s="184">
        <v>1</v>
      </c>
      <c r="F38" s="188" t="s">
        <v>20</v>
      </c>
      <c r="G38" s="71" t="s">
        <v>166</v>
      </c>
      <c r="H38" s="184" t="s">
        <v>167</v>
      </c>
      <c r="I38" s="184" t="s">
        <v>168</v>
      </c>
      <c r="J38" s="189">
        <v>45323</v>
      </c>
      <c r="K38" s="189">
        <v>45350</v>
      </c>
      <c r="L38" s="184" t="s">
        <v>169</v>
      </c>
      <c r="M38" s="190" t="s">
        <v>170</v>
      </c>
      <c r="N38" s="190">
        <v>0</v>
      </c>
      <c r="O38" s="203" t="s">
        <v>171</v>
      </c>
      <c r="P38" s="188" t="str">
        <f ca="1">IF(AND(K38&lt;TODAY(),N38=0),"Alerta 1. Acciones con fecha de ejecución vencida sin evidencia de cumplimiento",IF(AND(K38&lt;TODAY(),AND(N38&gt;0,N38&lt;84%)),"Alerta 2. Acciones que se han identificado como inefectivas",IF(N38&gt;85%,"Cumplida"," ")))</f>
        <v>Alerta 1. Acciones con fecha de ejecución vencida sin evidencia de cumplimiento</v>
      </c>
      <c r="Q38" s="188" t="s">
        <v>101</v>
      </c>
    </row>
    <row r="39" spans="1:17" ht="193.2" x14ac:dyDescent="0.3">
      <c r="A39" s="183">
        <v>29</v>
      </c>
      <c r="B39" s="187">
        <v>2023</v>
      </c>
      <c r="C39" s="71" t="s">
        <v>233</v>
      </c>
      <c r="D39" s="71" t="s">
        <v>234</v>
      </c>
      <c r="E39" s="184">
        <v>2</v>
      </c>
      <c r="F39" s="188" t="s">
        <v>172</v>
      </c>
      <c r="G39" s="71" t="s">
        <v>173</v>
      </c>
      <c r="H39" s="184" t="s">
        <v>167</v>
      </c>
      <c r="I39" s="184" t="s">
        <v>168</v>
      </c>
      <c r="J39" s="189">
        <v>45323</v>
      </c>
      <c r="K39" s="189">
        <v>45350</v>
      </c>
      <c r="L39" s="184" t="s">
        <v>169</v>
      </c>
      <c r="M39" s="190" t="s">
        <v>174</v>
      </c>
      <c r="N39" s="190">
        <v>0</v>
      </c>
      <c r="O39" s="203" t="s">
        <v>171</v>
      </c>
      <c r="P39" s="188" t="str">
        <f t="shared" ref="P39:P52" ca="1" si="2">IF(AND(K39&lt;TODAY(),N39=0),"Alerta 1. Acciones con fecha de ejecución vencida sin evidencia de cumplimiento",IF(AND(K39&lt;TODAY(),AND(N39&gt;0,N39&lt;84%)),"Alerta 2. Acciones que se han identificado como inefectivas",IF(N39&gt;85%,"Cumplida"," ")))</f>
        <v>Alerta 1. Acciones con fecha de ejecución vencida sin evidencia de cumplimiento</v>
      </c>
      <c r="Q39" s="188" t="s">
        <v>101</v>
      </c>
    </row>
    <row r="40" spans="1:17" ht="193.2" x14ac:dyDescent="0.3">
      <c r="A40" s="183">
        <v>30</v>
      </c>
      <c r="B40" s="187">
        <v>2023</v>
      </c>
      <c r="C40" s="71" t="s">
        <v>233</v>
      </c>
      <c r="D40" s="71" t="s">
        <v>234</v>
      </c>
      <c r="E40" s="184">
        <v>3</v>
      </c>
      <c r="F40" s="188" t="s">
        <v>175</v>
      </c>
      <c r="G40" s="71" t="s">
        <v>176</v>
      </c>
      <c r="H40" s="184" t="s">
        <v>167</v>
      </c>
      <c r="I40" s="184" t="s">
        <v>168</v>
      </c>
      <c r="J40" s="189">
        <v>45323</v>
      </c>
      <c r="K40" s="189">
        <v>45350</v>
      </c>
      <c r="L40" s="184" t="s">
        <v>169</v>
      </c>
      <c r="M40" s="190" t="s">
        <v>177</v>
      </c>
      <c r="N40" s="190">
        <v>0</v>
      </c>
      <c r="O40" s="203" t="s">
        <v>171</v>
      </c>
      <c r="P40" s="188" t="str">
        <f t="shared" ca="1" si="2"/>
        <v>Alerta 1. Acciones con fecha de ejecución vencida sin evidencia de cumplimiento</v>
      </c>
      <c r="Q40" s="188" t="s">
        <v>101</v>
      </c>
    </row>
    <row r="41" spans="1:17" ht="262.2" x14ac:dyDescent="0.3">
      <c r="A41" s="183">
        <v>31</v>
      </c>
      <c r="B41" s="187">
        <v>2023</v>
      </c>
      <c r="C41" s="71" t="s">
        <v>233</v>
      </c>
      <c r="D41" s="71" t="s">
        <v>234</v>
      </c>
      <c r="E41" s="184">
        <v>4</v>
      </c>
      <c r="F41" s="188" t="s">
        <v>178</v>
      </c>
      <c r="G41" s="158" t="s">
        <v>179</v>
      </c>
      <c r="H41" s="184" t="s">
        <v>167</v>
      </c>
      <c r="I41" s="184" t="s">
        <v>168</v>
      </c>
      <c r="J41" s="189">
        <v>45292</v>
      </c>
      <c r="K41" s="189">
        <v>45322</v>
      </c>
      <c r="L41" s="184" t="s">
        <v>180</v>
      </c>
      <c r="M41" s="190" t="s">
        <v>181</v>
      </c>
      <c r="N41" s="190">
        <v>0</v>
      </c>
      <c r="O41" s="203" t="s">
        <v>182</v>
      </c>
      <c r="P41" s="188" t="str">
        <f t="shared" ca="1" si="2"/>
        <v>Alerta 1. Acciones con fecha de ejecución vencida sin evidencia de cumplimiento</v>
      </c>
      <c r="Q41" s="188" t="s">
        <v>101</v>
      </c>
    </row>
    <row r="42" spans="1:17" ht="331.2" x14ac:dyDescent="0.3">
      <c r="A42" s="183">
        <v>32</v>
      </c>
      <c r="B42" s="187">
        <v>2023</v>
      </c>
      <c r="C42" s="71" t="s">
        <v>233</v>
      </c>
      <c r="D42" s="71" t="s">
        <v>234</v>
      </c>
      <c r="E42" s="184">
        <v>5</v>
      </c>
      <c r="F42" s="188" t="s">
        <v>183</v>
      </c>
      <c r="G42" s="158" t="s">
        <v>184</v>
      </c>
      <c r="H42" s="184" t="s">
        <v>167</v>
      </c>
      <c r="I42" s="184" t="s">
        <v>168</v>
      </c>
      <c r="J42" s="189">
        <v>45292</v>
      </c>
      <c r="K42" s="189">
        <v>45322</v>
      </c>
      <c r="L42" s="184" t="s">
        <v>185</v>
      </c>
      <c r="M42" s="190" t="s">
        <v>186</v>
      </c>
      <c r="N42" s="190">
        <v>0</v>
      </c>
      <c r="O42" s="203" t="s">
        <v>792</v>
      </c>
      <c r="P42" s="188" t="str">
        <f t="shared" ca="1" si="2"/>
        <v>Alerta 1. Acciones con fecha de ejecución vencida sin evidencia de cumplimiento</v>
      </c>
      <c r="Q42" s="188" t="s">
        <v>101</v>
      </c>
    </row>
    <row r="43" spans="1:17" ht="248.4" x14ac:dyDescent="0.3">
      <c r="A43" s="183">
        <v>33</v>
      </c>
      <c r="B43" s="187">
        <v>2023</v>
      </c>
      <c r="C43" s="71" t="s">
        <v>233</v>
      </c>
      <c r="D43" s="71" t="s">
        <v>234</v>
      </c>
      <c r="E43" s="184">
        <v>6</v>
      </c>
      <c r="F43" s="188" t="s">
        <v>188</v>
      </c>
      <c r="G43" s="193" t="s">
        <v>189</v>
      </c>
      <c r="H43" s="184" t="s">
        <v>167</v>
      </c>
      <c r="I43" s="184" t="s">
        <v>168</v>
      </c>
      <c r="J43" s="189">
        <v>45323</v>
      </c>
      <c r="K43" s="189">
        <v>45654</v>
      </c>
      <c r="L43" s="184" t="s">
        <v>190</v>
      </c>
      <c r="M43" s="190" t="s">
        <v>191</v>
      </c>
      <c r="N43" s="190">
        <v>0</v>
      </c>
      <c r="O43" s="203" t="s">
        <v>793</v>
      </c>
      <c r="P43" s="188" t="str">
        <f t="shared" ca="1" si="2"/>
        <v>Alerta 1. Acciones con fecha de ejecución vencida sin evidencia de cumplimiento</v>
      </c>
      <c r="Q43" s="188" t="s">
        <v>101</v>
      </c>
    </row>
    <row r="44" spans="1:17" ht="409.6" x14ac:dyDescent="0.3">
      <c r="A44" s="183">
        <v>34</v>
      </c>
      <c r="B44" s="187">
        <v>2023</v>
      </c>
      <c r="C44" s="71" t="s">
        <v>233</v>
      </c>
      <c r="D44" s="71" t="s">
        <v>234</v>
      </c>
      <c r="E44" s="184">
        <v>7</v>
      </c>
      <c r="F44" s="188" t="s">
        <v>193</v>
      </c>
      <c r="G44" s="193" t="s">
        <v>194</v>
      </c>
      <c r="H44" s="184" t="s">
        <v>167</v>
      </c>
      <c r="I44" s="184" t="s">
        <v>168</v>
      </c>
      <c r="J44" s="189">
        <v>45323</v>
      </c>
      <c r="K44" s="189">
        <v>45654</v>
      </c>
      <c r="L44" s="184" t="s">
        <v>195</v>
      </c>
      <c r="M44" s="190" t="s">
        <v>196</v>
      </c>
      <c r="N44" s="190">
        <v>0</v>
      </c>
      <c r="O44" s="203" t="s">
        <v>794</v>
      </c>
      <c r="P44" s="188" t="str">
        <f t="shared" ca="1" si="2"/>
        <v>Alerta 1. Acciones con fecha de ejecución vencida sin evidencia de cumplimiento</v>
      </c>
      <c r="Q44" s="188" t="s">
        <v>101</v>
      </c>
    </row>
    <row r="45" spans="1:17" ht="276" x14ac:dyDescent="0.3">
      <c r="A45" s="183">
        <v>35</v>
      </c>
      <c r="B45" s="187">
        <v>2023</v>
      </c>
      <c r="C45" s="71" t="s">
        <v>233</v>
      </c>
      <c r="D45" s="71" t="s">
        <v>234</v>
      </c>
      <c r="E45" s="184">
        <v>8</v>
      </c>
      <c r="F45" s="188" t="s">
        <v>198</v>
      </c>
      <c r="G45" s="71" t="s">
        <v>199</v>
      </c>
      <c r="H45" s="184" t="s">
        <v>167</v>
      </c>
      <c r="I45" s="184" t="s">
        <v>168</v>
      </c>
      <c r="J45" s="189">
        <v>45352</v>
      </c>
      <c r="K45" s="189">
        <v>45382</v>
      </c>
      <c r="L45" s="184" t="s">
        <v>200</v>
      </c>
      <c r="M45" s="190" t="s">
        <v>200</v>
      </c>
      <c r="N45" s="190">
        <v>0</v>
      </c>
      <c r="O45" s="203" t="s">
        <v>201</v>
      </c>
      <c r="P45" s="188" t="str">
        <f t="shared" ca="1" si="2"/>
        <v>Alerta 1. Acciones con fecha de ejecución vencida sin evidencia de cumplimiento</v>
      </c>
      <c r="Q45" s="188" t="s">
        <v>101</v>
      </c>
    </row>
    <row r="46" spans="1:17" ht="207" x14ac:dyDescent="0.3">
      <c r="A46" s="183">
        <v>36</v>
      </c>
      <c r="B46" s="187">
        <v>2023</v>
      </c>
      <c r="C46" s="71" t="s">
        <v>233</v>
      </c>
      <c r="D46" s="71" t="s">
        <v>234</v>
      </c>
      <c r="E46" s="184">
        <v>9</v>
      </c>
      <c r="F46" s="188" t="s">
        <v>202</v>
      </c>
      <c r="G46" s="71" t="s">
        <v>203</v>
      </c>
      <c r="H46" s="184" t="s">
        <v>167</v>
      </c>
      <c r="I46" s="184" t="s">
        <v>168</v>
      </c>
      <c r="J46" s="189">
        <v>45352</v>
      </c>
      <c r="K46" s="189">
        <v>45382</v>
      </c>
      <c r="L46" s="184" t="s">
        <v>204</v>
      </c>
      <c r="M46" s="184" t="s">
        <v>204</v>
      </c>
      <c r="N46" s="190">
        <v>0</v>
      </c>
      <c r="O46" s="203" t="s">
        <v>795</v>
      </c>
      <c r="P46" s="188" t="str">
        <f t="shared" ca="1" si="2"/>
        <v>Alerta 1. Acciones con fecha de ejecución vencida sin evidencia de cumplimiento</v>
      </c>
      <c r="Q46" s="188" t="s">
        <v>101</v>
      </c>
    </row>
    <row r="47" spans="1:17" ht="207" x14ac:dyDescent="0.3">
      <c r="A47" s="183">
        <v>37</v>
      </c>
      <c r="B47" s="187">
        <v>2023</v>
      </c>
      <c r="C47" s="71" t="s">
        <v>233</v>
      </c>
      <c r="D47" s="71" t="s">
        <v>234</v>
      </c>
      <c r="E47" s="184">
        <v>10</v>
      </c>
      <c r="F47" s="188" t="s">
        <v>206</v>
      </c>
      <c r="G47" s="193" t="s">
        <v>207</v>
      </c>
      <c r="H47" s="184" t="s">
        <v>167</v>
      </c>
      <c r="I47" s="184" t="s">
        <v>168</v>
      </c>
      <c r="J47" s="189">
        <v>45323</v>
      </c>
      <c r="K47" s="189">
        <v>45654</v>
      </c>
      <c r="L47" s="184" t="s">
        <v>208</v>
      </c>
      <c r="M47" s="184" t="s">
        <v>209</v>
      </c>
      <c r="N47" s="190">
        <v>0</v>
      </c>
      <c r="O47" s="203" t="s">
        <v>792</v>
      </c>
      <c r="P47" s="188" t="str">
        <f t="shared" ca="1" si="2"/>
        <v>Alerta 1. Acciones con fecha de ejecución vencida sin evidencia de cumplimiento</v>
      </c>
      <c r="Q47" s="188" t="s">
        <v>101</v>
      </c>
    </row>
    <row r="48" spans="1:17" ht="193.2" x14ac:dyDescent="0.3">
      <c r="A48" s="183">
        <v>38</v>
      </c>
      <c r="B48" s="187">
        <v>2023</v>
      </c>
      <c r="C48" s="71" t="s">
        <v>233</v>
      </c>
      <c r="D48" s="71" t="s">
        <v>234</v>
      </c>
      <c r="E48" s="184">
        <v>11</v>
      </c>
      <c r="F48" s="188" t="s">
        <v>210</v>
      </c>
      <c r="G48" s="193" t="s">
        <v>211</v>
      </c>
      <c r="H48" s="184" t="s">
        <v>167</v>
      </c>
      <c r="I48" s="184" t="s">
        <v>168</v>
      </c>
      <c r="J48" s="189">
        <v>45292</v>
      </c>
      <c r="K48" s="189">
        <v>45323</v>
      </c>
      <c r="L48" s="184" t="s">
        <v>212</v>
      </c>
      <c r="M48" s="184" t="s">
        <v>212</v>
      </c>
      <c r="N48" s="190">
        <v>0</v>
      </c>
      <c r="O48" s="203" t="s">
        <v>796</v>
      </c>
      <c r="P48" s="188" t="str">
        <f t="shared" ca="1" si="2"/>
        <v>Alerta 1. Acciones con fecha de ejecución vencida sin evidencia de cumplimiento</v>
      </c>
      <c r="Q48" s="188" t="s">
        <v>101</v>
      </c>
    </row>
    <row r="49" spans="1:17" ht="262.2" x14ac:dyDescent="0.3">
      <c r="A49" s="183">
        <v>39</v>
      </c>
      <c r="B49" s="187">
        <v>2023</v>
      </c>
      <c r="C49" s="71" t="s">
        <v>233</v>
      </c>
      <c r="D49" s="71" t="s">
        <v>234</v>
      </c>
      <c r="E49" s="184">
        <v>12</v>
      </c>
      <c r="F49" s="188" t="s">
        <v>214</v>
      </c>
      <c r="G49" s="193" t="s">
        <v>215</v>
      </c>
      <c r="H49" s="184" t="s">
        <v>167</v>
      </c>
      <c r="I49" s="184" t="s">
        <v>168</v>
      </c>
      <c r="J49" s="189">
        <v>45352</v>
      </c>
      <c r="K49" s="189">
        <v>45654</v>
      </c>
      <c r="L49" s="184" t="s">
        <v>216</v>
      </c>
      <c r="M49" s="184" t="s">
        <v>217</v>
      </c>
      <c r="N49" s="190">
        <v>0.75</v>
      </c>
      <c r="O49" s="203" t="s">
        <v>218</v>
      </c>
      <c r="P49" s="188" t="str">
        <f t="shared" ca="1" si="2"/>
        <v>Alerta 2. Acciones que se han identificado como inefectivas</v>
      </c>
      <c r="Q49" s="188" t="s">
        <v>219</v>
      </c>
    </row>
    <row r="50" spans="1:17" ht="372.6" x14ac:dyDescent="0.3">
      <c r="A50" s="183">
        <v>40</v>
      </c>
      <c r="B50" s="187">
        <v>2023</v>
      </c>
      <c r="C50" s="71" t="s">
        <v>233</v>
      </c>
      <c r="D50" s="71" t="s">
        <v>234</v>
      </c>
      <c r="E50" s="184">
        <v>13</v>
      </c>
      <c r="F50" s="188" t="s">
        <v>220</v>
      </c>
      <c r="G50" s="193" t="s">
        <v>221</v>
      </c>
      <c r="H50" s="184" t="s">
        <v>167</v>
      </c>
      <c r="I50" s="184" t="s">
        <v>24</v>
      </c>
      <c r="J50" s="189">
        <v>45323</v>
      </c>
      <c r="K50" s="189">
        <v>45351</v>
      </c>
      <c r="L50" s="184" t="s">
        <v>222</v>
      </c>
      <c r="M50" s="184" t="s">
        <v>222</v>
      </c>
      <c r="N50" s="190">
        <v>0</v>
      </c>
      <c r="O50" s="203" t="s">
        <v>223</v>
      </c>
      <c r="P50" s="188" t="str">
        <f t="shared" ca="1" si="2"/>
        <v>Alerta 1. Acciones con fecha de ejecución vencida sin evidencia de cumplimiento</v>
      </c>
      <c r="Q50" s="188" t="s">
        <v>101</v>
      </c>
    </row>
    <row r="51" spans="1:17" ht="193.2" x14ac:dyDescent="0.3">
      <c r="A51" s="183">
        <v>41</v>
      </c>
      <c r="B51" s="187">
        <v>2023</v>
      </c>
      <c r="C51" s="71" t="s">
        <v>233</v>
      </c>
      <c r="D51" s="71" t="s">
        <v>234</v>
      </c>
      <c r="E51" s="184">
        <v>14</v>
      </c>
      <c r="F51" s="188" t="s">
        <v>224</v>
      </c>
      <c r="G51" s="71" t="s">
        <v>225</v>
      </c>
      <c r="H51" s="184" t="s">
        <v>167</v>
      </c>
      <c r="I51" s="184" t="s">
        <v>168</v>
      </c>
      <c r="J51" s="189">
        <v>45352</v>
      </c>
      <c r="K51" s="189">
        <v>45654</v>
      </c>
      <c r="L51" s="184" t="s">
        <v>226</v>
      </c>
      <c r="M51" s="184" t="s">
        <v>227</v>
      </c>
      <c r="N51" s="190">
        <v>0</v>
      </c>
      <c r="O51" s="203" t="s">
        <v>228</v>
      </c>
      <c r="P51" s="188" t="str">
        <f t="shared" ca="1" si="2"/>
        <v>Alerta 1. Acciones con fecha de ejecución vencida sin evidencia de cumplimiento</v>
      </c>
      <c r="Q51" s="188" t="s">
        <v>101</v>
      </c>
    </row>
    <row r="52" spans="1:17" ht="409.6" x14ac:dyDescent="0.3">
      <c r="A52" s="183">
        <v>42</v>
      </c>
      <c r="B52" s="187">
        <v>2023</v>
      </c>
      <c r="C52" s="71" t="s">
        <v>233</v>
      </c>
      <c r="D52" s="71" t="s">
        <v>234</v>
      </c>
      <c r="E52" s="184">
        <v>15</v>
      </c>
      <c r="F52" s="188" t="s">
        <v>229</v>
      </c>
      <c r="G52" s="158" t="s">
        <v>230</v>
      </c>
      <c r="H52" s="184" t="s">
        <v>167</v>
      </c>
      <c r="I52" s="184" t="s">
        <v>168</v>
      </c>
      <c r="J52" s="189">
        <v>45292</v>
      </c>
      <c r="K52" s="189">
        <v>45322</v>
      </c>
      <c r="L52" s="184" t="s">
        <v>231</v>
      </c>
      <c r="M52" s="184" t="s">
        <v>231</v>
      </c>
      <c r="N52" s="190">
        <v>0</v>
      </c>
      <c r="O52" s="203" t="s">
        <v>232</v>
      </c>
      <c r="P52" s="188" t="str">
        <f t="shared" ca="1" si="2"/>
        <v>Alerta 1. Acciones con fecha de ejecución vencida sin evidencia de cumplimiento</v>
      </c>
      <c r="Q52" s="188" t="s">
        <v>101</v>
      </c>
    </row>
    <row r="53" spans="1:17" ht="151.80000000000001" x14ac:dyDescent="0.3">
      <c r="A53" s="183">
        <v>43</v>
      </c>
      <c r="B53" s="187">
        <v>2023</v>
      </c>
      <c r="C53" s="71" t="s">
        <v>248</v>
      </c>
      <c r="D53" s="71" t="s">
        <v>249</v>
      </c>
      <c r="E53" s="184">
        <v>1</v>
      </c>
      <c r="F53" s="188" t="s">
        <v>20</v>
      </c>
      <c r="G53" s="71" t="s">
        <v>240</v>
      </c>
      <c r="H53" s="184" t="s">
        <v>241</v>
      </c>
      <c r="I53" s="184" t="s">
        <v>242</v>
      </c>
      <c r="J53" s="189">
        <v>45406</v>
      </c>
      <c r="K53" s="189">
        <v>45473</v>
      </c>
      <c r="L53" s="184" t="s">
        <v>243</v>
      </c>
      <c r="M53" s="190">
        <v>1</v>
      </c>
      <c r="N53" s="190">
        <v>0</v>
      </c>
      <c r="O53" s="184"/>
      <c r="P53" s="188" t="str">
        <f ca="1">IF(AND(K53&lt;TODAY(),N53=0),"Alerta 1. Acciones con fecha de ejecución vencida sin evidencia de cumplimiento",IF(AND(K53&lt;TODAY(),AND(N53&gt;0,N53&lt;84%)),"Alerta 2. Acciones que se han identificado como inefectivas",IF(N53&gt;85%,"Cumplida"," ")))</f>
        <v>Alerta 1. Acciones con fecha de ejecución vencida sin evidencia de cumplimiento</v>
      </c>
      <c r="Q53" s="188" t="s">
        <v>101</v>
      </c>
    </row>
    <row r="54" spans="1:17" ht="193.2" x14ac:dyDescent="0.3">
      <c r="A54" s="183">
        <v>44</v>
      </c>
      <c r="B54" s="187">
        <v>2023</v>
      </c>
      <c r="C54" s="71" t="s">
        <v>248</v>
      </c>
      <c r="D54" s="71" t="s">
        <v>249</v>
      </c>
      <c r="E54" s="184">
        <v>2</v>
      </c>
      <c r="F54" s="188" t="s">
        <v>28</v>
      </c>
      <c r="G54" s="71" t="s">
        <v>244</v>
      </c>
      <c r="H54" s="184" t="s">
        <v>241</v>
      </c>
      <c r="I54" s="184" t="s">
        <v>242</v>
      </c>
      <c r="J54" s="189">
        <v>45406</v>
      </c>
      <c r="K54" s="189">
        <v>45473</v>
      </c>
      <c r="L54" s="184" t="s">
        <v>245</v>
      </c>
      <c r="M54" s="190">
        <v>1</v>
      </c>
      <c r="N54" s="190">
        <v>0</v>
      </c>
      <c r="O54" s="184"/>
      <c r="P54" s="188" t="str">
        <f t="shared" ref="P54:P55" ca="1" si="3">IF(AND(K54&lt;TODAY(),N54=0),"Alerta 1. Acciones con fecha de ejecución vencida sin evidencia de cumplimiento",IF(AND(K54&lt;TODAY(),AND(N54&gt;0,N54&lt;84%)),"Alerta 2. Acciones que se han identificado como inefectivas",IF(N54&gt;85%,"Cumplida"," ")))</f>
        <v>Alerta 1. Acciones con fecha de ejecución vencida sin evidencia de cumplimiento</v>
      </c>
      <c r="Q54" s="188" t="s">
        <v>101</v>
      </c>
    </row>
    <row r="55" spans="1:17" ht="165.6" x14ac:dyDescent="0.3">
      <c r="A55" s="183">
        <v>45</v>
      </c>
      <c r="B55" s="187">
        <v>2023</v>
      </c>
      <c r="C55" s="71" t="s">
        <v>248</v>
      </c>
      <c r="D55" s="71" t="s">
        <v>249</v>
      </c>
      <c r="E55" s="184">
        <v>3</v>
      </c>
      <c r="F55" s="188" t="s">
        <v>175</v>
      </c>
      <c r="G55" s="71" t="s">
        <v>246</v>
      </c>
      <c r="H55" s="184" t="s">
        <v>241</v>
      </c>
      <c r="I55" s="184" t="s">
        <v>242</v>
      </c>
      <c r="J55" s="189">
        <v>45406</v>
      </c>
      <c r="K55" s="189">
        <v>45473</v>
      </c>
      <c r="L55" s="184" t="s">
        <v>247</v>
      </c>
      <c r="M55" s="190">
        <v>1</v>
      </c>
      <c r="N55" s="190">
        <v>0</v>
      </c>
      <c r="O55" s="184"/>
      <c r="P55" s="188" t="str">
        <f t="shared" ca="1" si="3"/>
        <v>Alerta 1. Acciones con fecha de ejecución vencida sin evidencia de cumplimiento</v>
      </c>
      <c r="Q55" s="188" t="s">
        <v>101</v>
      </c>
    </row>
    <row r="56" spans="1:17" ht="171.75" customHeight="1" x14ac:dyDescent="0.3">
      <c r="A56" s="377">
        <v>46</v>
      </c>
      <c r="B56" s="187">
        <v>2023</v>
      </c>
      <c r="C56" s="71" t="s">
        <v>153</v>
      </c>
      <c r="D56" s="71" t="s">
        <v>360</v>
      </c>
      <c r="E56" s="344">
        <v>1</v>
      </c>
      <c r="F56" s="346" t="s">
        <v>258</v>
      </c>
      <c r="G56" s="207" t="s">
        <v>367</v>
      </c>
      <c r="H56" s="204" t="s">
        <v>260</v>
      </c>
      <c r="I56" s="204" t="s">
        <v>252</v>
      </c>
      <c r="J56" s="205">
        <v>45536</v>
      </c>
      <c r="K56" s="205">
        <v>45657</v>
      </c>
      <c r="L56" s="204" t="s">
        <v>261</v>
      </c>
      <c r="M56" s="206" t="s">
        <v>262</v>
      </c>
      <c r="N56" s="206">
        <v>1</v>
      </c>
      <c r="O56" s="343" t="s">
        <v>263</v>
      </c>
      <c r="P56" s="207" t="str">
        <f ca="1">IF(AND(K56&lt;TODAY(),N56=0),"Alerta 1. Acciones con fecha de ejecución vencida sin evidencia de cumplimiento",IF(AND(K56&lt;TODAY(),AND(N56&gt;0,N56&lt;84%)),"Alerta 2. Acciones que se han identificado como inefectivas",IF(N56&gt;85%,"Cumplida"," ")))</f>
        <v>Cumplida</v>
      </c>
      <c r="Q56" s="188"/>
    </row>
    <row r="57" spans="1:17" ht="78" customHeight="1" x14ac:dyDescent="0.3">
      <c r="A57" s="378"/>
      <c r="B57" s="187">
        <v>2023</v>
      </c>
      <c r="C57" s="71" t="s">
        <v>153</v>
      </c>
      <c r="D57" s="71" t="s">
        <v>360</v>
      </c>
      <c r="E57" s="344"/>
      <c r="F57" s="346"/>
      <c r="G57" s="207" t="s">
        <v>264</v>
      </c>
      <c r="H57" s="204" t="s">
        <v>265</v>
      </c>
      <c r="I57" s="204" t="s">
        <v>266</v>
      </c>
      <c r="J57" s="205">
        <v>45561</v>
      </c>
      <c r="K57" s="205">
        <v>45746</v>
      </c>
      <c r="L57" s="204" t="s">
        <v>267</v>
      </c>
      <c r="M57" s="206" t="s">
        <v>268</v>
      </c>
      <c r="N57" s="206">
        <v>0</v>
      </c>
      <c r="O57" s="343"/>
      <c r="P57" s="207" t="str">
        <f t="shared" ref="P57:P86" ca="1" si="4">IF(AND(K57&lt;TODAY(),N57=0),"Alerta 1. Acciones con fecha de ejecución vencida sin evidencia de cumplimiento",IF(AND(K57&lt;TODAY(),AND(N57&gt;0,N57&lt;84%)),"Alerta 2. Acciones que se han identificado como inefectivas",IF(N57&gt;85%,"Cumplida"," ")))</f>
        <v>Alerta 1. Acciones con fecha de ejecución vencida sin evidencia de cumplimiento</v>
      </c>
      <c r="Q57" s="188" t="s">
        <v>101</v>
      </c>
    </row>
    <row r="58" spans="1:17" ht="138" x14ac:dyDescent="0.3">
      <c r="A58" s="377">
        <v>47</v>
      </c>
      <c r="B58" s="187">
        <v>2023</v>
      </c>
      <c r="C58" s="71" t="s">
        <v>153</v>
      </c>
      <c r="D58" s="71" t="s">
        <v>360</v>
      </c>
      <c r="E58" s="344">
        <v>2</v>
      </c>
      <c r="F58" s="343" t="s">
        <v>269</v>
      </c>
      <c r="G58" s="204" t="s">
        <v>270</v>
      </c>
      <c r="H58" s="204" t="s">
        <v>271</v>
      </c>
      <c r="I58" s="204" t="s">
        <v>272</v>
      </c>
      <c r="J58" s="205">
        <v>45536</v>
      </c>
      <c r="K58" s="205">
        <v>45657</v>
      </c>
      <c r="L58" s="204" t="s">
        <v>273</v>
      </c>
      <c r="M58" s="204" t="s">
        <v>274</v>
      </c>
      <c r="N58" s="206">
        <v>0</v>
      </c>
      <c r="O58" s="343" t="s">
        <v>275</v>
      </c>
      <c r="P58" s="207" t="str">
        <f t="shared" ca="1" si="4"/>
        <v>Alerta 1. Acciones con fecha de ejecución vencida sin evidencia de cumplimiento</v>
      </c>
      <c r="Q58" s="188" t="s">
        <v>101</v>
      </c>
    </row>
    <row r="59" spans="1:17" ht="138" x14ac:dyDescent="0.3">
      <c r="A59" s="378"/>
      <c r="B59" s="187">
        <v>2023</v>
      </c>
      <c r="C59" s="71" t="s">
        <v>153</v>
      </c>
      <c r="D59" s="71" t="s">
        <v>360</v>
      </c>
      <c r="E59" s="344"/>
      <c r="F59" s="343"/>
      <c r="G59" s="204" t="s">
        <v>276</v>
      </c>
      <c r="H59" s="204" t="s">
        <v>235</v>
      </c>
      <c r="I59" s="204" t="s">
        <v>277</v>
      </c>
      <c r="J59" s="205">
        <v>45561</v>
      </c>
      <c r="K59" s="205">
        <v>45657</v>
      </c>
      <c r="L59" s="204" t="s">
        <v>278</v>
      </c>
      <c r="M59" s="206">
        <v>1</v>
      </c>
      <c r="N59" s="206">
        <v>0</v>
      </c>
      <c r="O59" s="343"/>
      <c r="P59" s="207" t="str">
        <f t="shared" ca="1" si="4"/>
        <v>Alerta 1. Acciones con fecha de ejecución vencida sin evidencia de cumplimiento</v>
      </c>
      <c r="Q59" s="188" t="s">
        <v>101</v>
      </c>
    </row>
    <row r="60" spans="1:17" ht="138" x14ac:dyDescent="0.3">
      <c r="A60" s="377">
        <v>48</v>
      </c>
      <c r="B60" s="187">
        <v>2023</v>
      </c>
      <c r="C60" s="71" t="s">
        <v>153</v>
      </c>
      <c r="D60" s="71" t="s">
        <v>360</v>
      </c>
      <c r="E60" s="344">
        <v>3</v>
      </c>
      <c r="F60" s="343" t="s">
        <v>279</v>
      </c>
      <c r="G60" s="204" t="s">
        <v>270</v>
      </c>
      <c r="H60" s="204" t="s">
        <v>271</v>
      </c>
      <c r="I60" s="204" t="s">
        <v>272</v>
      </c>
      <c r="J60" s="205">
        <v>45536</v>
      </c>
      <c r="K60" s="205">
        <v>45657</v>
      </c>
      <c r="L60" s="204" t="s">
        <v>273</v>
      </c>
      <c r="M60" s="204" t="s">
        <v>274</v>
      </c>
      <c r="N60" s="206">
        <v>0</v>
      </c>
      <c r="O60" s="343" t="s">
        <v>275</v>
      </c>
      <c r="P60" s="207" t="str">
        <f t="shared" ca="1" si="4"/>
        <v>Alerta 1. Acciones con fecha de ejecución vencida sin evidencia de cumplimiento</v>
      </c>
      <c r="Q60" s="188" t="s">
        <v>101</v>
      </c>
    </row>
    <row r="61" spans="1:17" ht="138" x14ac:dyDescent="0.3">
      <c r="A61" s="378"/>
      <c r="B61" s="187">
        <v>2023</v>
      </c>
      <c r="C61" s="71" t="s">
        <v>153</v>
      </c>
      <c r="D61" s="71" t="s">
        <v>360</v>
      </c>
      <c r="E61" s="344"/>
      <c r="F61" s="343"/>
      <c r="G61" s="204" t="s">
        <v>276</v>
      </c>
      <c r="H61" s="204" t="s">
        <v>235</v>
      </c>
      <c r="I61" s="204" t="s">
        <v>277</v>
      </c>
      <c r="J61" s="205">
        <v>45561</v>
      </c>
      <c r="K61" s="205">
        <v>45657</v>
      </c>
      <c r="L61" s="204" t="s">
        <v>278</v>
      </c>
      <c r="M61" s="206">
        <v>1</v>
      </c>
      <c r="N61" s="206">
        <v>0</v>
      </c>
      <c r="O61" s="343"/>
      <c r="P61" s="207" t="str">
        <f t="shared" ca="1" si="4"/>
        <v>Alerta 1. Acciones con fecha de ejecución vencida sin evidencia de cumplimiento</v>
      </c>
      <c r="Q61" s="188" t="s">
        <v>101</v>
      </c>
    </row>
    <row r="62" spans="1:17" ht="138" x14ac:dyDescent="0.3">
      <c r="A62" s="377">
        <f>+A60+1</f>
        <v>49</v>
      </c>
      <c r="B62" s="187">
        <v>2023</v>
      </c>
      <c r="C62" s="71" t="s">
        <v>153</v>
      </c>
      <c r="D62" s="71" t="s">
        <v>360</v>
      </c>
      <c r="E62" s="344">
        <v>4</v>
      </c>
      <c r="F62" s="343" t="s">
        <v>280</v>
      </c>
      <c r="G62" s="208" t="s">
        <v>281</v>
      </c>
      <c r="H62" s="204" t="s">
        <v>282</v>
      </c>
      <c r="I62" s="204" t="s">
        <v>283</v>
      </c>
      <c r="J62" s="205">
        <v>45561</v>
      </c>
      <c r="K62" s="205">
        <v>45657</v>
      </c>
      <c r="L62" s="204" t="s">
        <v>284</v>
      </c>
      <c r="M62" s="204" t="s">
        <v>284</v>
      </c>
      <c r="N62" s="206">
        <v>0</v>
      </c>
      <c r="O62" s="344" t="s">
        <v>285</v>
      </c>
      <c r="P62" s="207" t="str">
        <f t="shared" ca="1" si="4"/>
        <v>Alerta 1. Acciones con fecha de ejecución vencida sin evidencia de cumplimiento</v>
      </c>
      <c r="Q62" s="188" t="s">
        <v>101</v>
      </c>
    </row>
    <row r="63" spans="1:17" ht="138" x14ac:dyDescent="0.3">
      <c r="A63" s="378"/>
      <c r="B63" s="187">
        <v>2023</v>
      </c>
      <c r="C63" s="71" t="s">
        <v>153</v>
      </c>
      <c r="D63" s="71" t="s">
        <v>360</v>
      </c>
      <c r="E63" s="344"/>
      <c r="F63" s="343"/>
      <c r="G63" s="204" t="s">
        <v>286</v>
      </c>
      <c r="H63" s="204" t="s">
        <v>235</v>
      </c>
      <c r="I63" s="204" t="s">
        <v>277</v>
      </c>
      <c r="J63" s="205">
        <v>45561</v>
      </c>
      <c r="K63" s="205">
        <v>45657</v>
      </c>
      <c r="L63" s="204" t="s">
        <v>287</v>
      </c>
      <c r="M63" s="206">
        <v>1</v>
      </c>
      <c r="N63" s="206">
        <v>0</v>
      </c>
      <c r="O63" s="344"/>
      <c r="P63" s="207" t="str">
        <f t="shared" ca="1" si="4"/>
        <v>Alerta 1. Acciones con fecha de ejecución vencida sin evidencia de cumplimiento</v>
      </c>
      <c r="Q63" s="188" t="s">
        <v>101</v>
      </c>
    </row>
    <row r="64" spans="1:17" ht="138" x14ac:dyDescent="0.3">
      <c r="A64" s="377">
        <f t="shared" ref="A64" si="5">+A62+1</f>
        <v>50</v>
      </c>
      <c r="B64" s="187">
        <v>2023</v>
      </c>
      <c r="C64" s="71" t="s">
        <v>153</v>
      </c>
      <c r="D64" s="71" t="s">
        <v>360</v>
      </c>
      <c r="E64" s="344">
        <v>5</v>
      </c>
      <c r="F64" s="343" t="s">
        <v>288</v>
      </c>
      <c r="G64" s="208" t="s">
        <v>281</v>
      </c>
      <c r="H64" s="204" t="s">
        <v>241</v>
      </c>
      <c r="I64" s="204" t="s">
        <v>283</v>
      </c>
      <c r="J64" s="205">
        <v>45561</v>
      </c>
      <c r="K64" s="205">
        <v>45657</v>
      </c>
      <c r="L64" s="204" t="s">
        <v>284</v>
      </c>
      <c r="M64" s="204" t="s">
        <v>284</v>
      </c>
      <c r="N64" s="206">
        <v>0</v>
      </c>
      <c r="O64" s="343" t="s">
        <v>285</v>
      </c>
      <c r="P64" s="207" t="str">
        <f t="shared" ca="1" si="4"/>
        <v>Alerta 1. Acciones con fecha de ejecución vencida sin evidencia de cumplimiento</v>
      </c>
      <c r="Q64" s="188" t="s">
        <v>101</v>
      </c>
    </row>
    <row r="65" spans="1:17" ht="138" x14ac:dyDescent="0.3">
      <c r="A65" s="378"/>
      <c r="B65" s="187">
        <v>2023</v>
      </c>
      <c r="C65" s="71" t="s">
        <v>153</v>
      </c>
      <c r="D65" s="71" t="s">
        <v>360</v>
      </c>
      <c r="E65" s="344"/>
      <c r="F65" s="343"/>
      <c r="G65" s="204" t="s">
        <v>286</v>
      </c>
      <c r="H65" s="204" t="s">
        <v>235</v>
      </c>
      <c r="I65" s="204" t="s">
        <v>277</v>
      </c>
      <c r="J65" s="205">
        <v>45561</v>
      </c>
      <c r="K65" s="205">
        <v>45657</v>
      </c>
      <c r="L65" s="204" t="s">
        <v>287</v>
      </c>
      <c r="M65" s="206">
        <v>1</v>
      </c>
      <c r="N65" s="206">
        <v>0</v>
      </c>
      <c r="O65" s="343"/>
      <c r="P65" s="207" t="str">
        <f t="shared" ca="1" si="4"/>
        <v>Alerta 1. Acciones con fecha de ejecución vencida sin evidencia de cumplimiento</v>
      </c>
      <c r="Q65" s="188" t="s">
        <v>101</v>
      </c>
    </row>
    <row r="66" spans="1:17" ht="138" x14ac:dyDescent="0.3">
      <c r="A66" s="377">
        <f t="shared" ref="A66" si="6">+A64+1</f>
        <v>51</v>
      </c>
      <c r="B66" s="187">
        <v>2023</v>
      </c>
      <c r="C66" s="71" t="s">
        <v>153</v>
      </c>
      <c r="D66" s="71" t="s">
        <v>360</v>
      </c>
      <c r="E66" s="344">
        <v>6</v>
      </c>
      <c r="F66" s="343" t="s">
        <v>289</v>
      </c>
      <c r="G66" s="208" t="s">
        <v>290</v>
      </c>
      <c r="H66" s="204" t="s">
        <v>241</v>
      </c>
      <c r="I66" s="204" t="s">
        <v>291</v>
      </c>
      <c r="J66" s="205">
        <v>45561</v>
      </c>
      <c r="K66" s="205">
        <v>45657</v>
      </c>
      <c r="L66" s="204" t="s">
        <v>284</v>
      </c>
      <c r="M66" s="204" t="s">
        <v>284</v>
      </c>
      <c r="N66" s="206">
        <v>0</v>
      </c>
      <c r="O66" s="343"/>
      <c r="P66" s="207" t="str">
        <f t="shared" ca="1" si="4"/>
        <v>Alerta 1. Acciones con fecha de ejecución vencida sin evidencia de cumplimiento</v>
      </c>
      <c r="Q66" s="188" t="s">
        <v>101</v>
      </c>
    </row>
    <row r="67" spans="1:17" ht="138" x14ac:dyDescent="0.3">
      <c r="A67" s="378"/>
      <c r="B67" s="187">
        <v>2023</v>
      </c>
      <c r="C67" s="71" t="s">
        <v>153</v>
      </c>
      <c r="D67" s="71" t="s">
        <v>360</v>
      </c>
      <c r="E67" s="344"/>
      <c r="F67" s="343"/>
      <c r="G67" s="207" t="s">
        <v>292</v>
      </c>
      <c r="H67" s="204" t="s">
        <v>235</v>
      </c>
      <c r="I67" s="204" t="s">
        <v>277</v>
      </c>
      <c r="J67" s="205">
        <v>45566</v>
      </c>
      <c r="K67" s="205">
        <v>45657</v>
      </c>
      <c r="L67" s="204" t="s">
        <v>293</v>
      </c>
      <c r="M67" s="206">
        <v>1</v>
      </c>
      <c r="N67" s="206">
        <v>0</v>
      </c>
      <c r="O67" s="343"/>
      <c r="P67" s="207" t="str">
        <f t="shared" ca="1" si="4"/>
        <v>Alerta 1. Acciones con fecha de ejecución vencida sin evidencia de cumplimiento</v>
      </c>
      <c r="Q67" s="188" t="s">
        <v>101</v>
      </c>
    </row>
    <row r="68" spans="1:17" ht="138" x14ac:dyDescent="0.3">
      <c r="A68" s="377">
        <f t="shared" ref="A68" si="7">+A66+1</f>
        <v>52</v>
      </c>
      <c r="B68" s="187">
        <v>2023</v>
      </c>
      <c r="C68" s="71" t="s">
        <v>153</v>
      </c>
      <c r="D68" s="71" t="s">
        <v>360</v>
      </c>
      <c r="E68" s="344">
        <v>7</v>
      </c>
      <c r="F68" s="343" t="s">
        <v>294</v>
      </c>
      <c r="G68" s="207" t="s">
        <v>295</v>
      </c>
      <c r="H68" s="204" t="s">
        <v>296</v>
      </c>
      <c r="I68" s="204" t="s">
        <v>283</v>
      </c>
      <c r="J68" s="205">
        <v>45275</v>
      </c>
      <c r="K68" s="205">
        <v>45657</v>
      </c>
      <c r="L68" s="204" t="s">
        <v>297</v>
      </c>
      <c r="M68" s="206" t="s">
        <v>298</v>
      </c>
      <c r="N68" s="206">
        <v>0</v>
      </c>
      <c r="O68" s="344" t="s">
        <v>263</v>
      </c>
      <c r="P68" s="207" t="str">
        <f t="shared" ca="1" si="4"/>
        <v>Alerta 1. Acciones con fecha de ejecución vencida sin evidencia de cumplimiento</v>
      </c>
      <c r="Q68" s="188" t="s">
        <v>101</v>
      </c>
    </row>
    <row r="69" spans="1:17" ht="138" x14ac:dyDescent="0.3">
      <c r="A69" s="378"/>
      <c r="B69" s="187">
        <v>2023</v>
      </c>
      <c r="C69" s="71" t="s">
        <v>153</v>
      </c>
      <c r="D69" s="71" t="s">
        <v>360</v>
      </c>
      <c r="E69" s="344"/>
      <c r="F69" s="343"/>
      <c r="G69" s="207" t="s">
        <v>299</v>
      </c>
      <c r="H69" s="204" t="s">
        <v>300</v>
      </c>
      <c r="I69" s="204" t="s">
        <v>300</v>
      </c>
      <c r="J69" s="205">
        <v>45536</v>
      </c>
      <c r="K69" s="205">
        <v>45657</v>
      </c>
      <c r="L69" s="204" t="s">
        <v>301</v>
      </c>
      <c r="M69" s="206">
        <v>1</v>
      </c>
      <c r="N69" s="206">
        <v>0</v>
      </c>
      <c r="O69" s="344"/>
      <c r="P69" s="207" t="str">
        <f t="shared" ca="1" si="4"/>
        <v>Alerta 1. Acciones con fecha de ejecución vencida sin evidencia de cumplimiento</v>
      </c>
      <c r="Q69" s="188" t="s">
        <v>101</v>
      </c>
    </row>
    <row r="70" spans="1:17" ht="138" x14ac:dyDescent="0.3">
      <c r="A70" s="377">
        <f t="shared" ref="A70" si="8">+A68+1</f>
        <v>53</v>
      </c>
      <c r="B70" s="187">
        <v>2023</v>
      </c>
      <c r="C70" s="71" t="s">
        <v>153</v>
      </c>
      <c r="D70" s="71" t="s">
        <v>360</v>
      </c>
      <c r="E70" s="344">
        <v>8</v>
      </c>
      <c r="F70" s="343" t="s">
        <v>302</v>
      </c>
      <c r="G70" s="207" t="s">
        <v>303</v>
      </c>
      <c r="H70" s="204" t="s">
        <v>241</v>
      </c>
      <c r="I70" s="204" t="s">
        <v>304</v>
      </c>
      <c r="J70" s="209">
        <v>45561</v>
      </c>
      <c r="K70" s="209">
        <v>45595</v>
      </c>
      <c r="L70" s="204" t="s">
        <v>305</v>
      </c>
      <c r="M70" s="206" t="s">
        <v>306</v>
      </c>
      <c r="N70" s="206">
        <v>0</v>
      </c>
      <c r="O70" s="344" t="s">
        <v>275</v>
      </c>
      <c r="P70" s="207" t="str">
        <f t="shared" ca="1" si="4"/>
        <v>Alerta 1. Acciones con fecha de ejecución vencida sin evidencia de cumplimiento</v>
      </c>
      <c r="Q70" s="188" t="s">
        <v>101</v>
      </c>
    </row>
    <row r="71" spans="1:17" ht="96.6" x14ac:dyDescent="0.3">
      <c r="A71" s="378"/>
      <c r="B71" s="187">
        <v>2023</v>
      </c>
      <c r="C71" s="71" t="s">
        <v>153</v>
      </c>
      <c r="D71" s="71" t="s">
        <v>360</v>
      </c>
      <c r="E71" s="344"/>
      <c r="F71" s="343"/>
      <c r="G71" s="207" t="s">
        <v>307</v>
      </c>
      <c r="H71" s="204" t="s">
        <v>241</v>
      </c>
      <c r="I71" s="204" t="s">
        <v>308</v>
      </c>
      <c r="J71" s="209">
        <v>45383</v>
      </c>
      <c r="K71" s="209">
        <v>45592</v>
      </c>
      <c r="L71" s="204" t="s">
        <v>309</v>
      </c>
      <c r="M71" s="206" t="s">
        <v>310</v>
      </c>
      <c r="N71" s="206">
        <v>1</v>
      </c>
      <c r="O71" s="344"/>
      <c r="P71" s="207" t="str">
        <f t="shared" ca="1" si="4"/>
        <v>Cumplida</v>
      </c>
      <c r="Q71" s="200"/>
    </row>
    <row r="72" spans="1:17" ht="204" customHeight="1" x14ac:dyDescent="0.3">
      <c r="A72" s="377">
        <f t="shared" ref="A72" si="9">+A70+1</f>
        <v>54</v>
      </c>
      <c r="B72" s="187">
        <v>2023</v>
      </c>
      <c r="C72" s="71" t="s">
        <v>153</v>
      </c>
      <c r="D72" s="71" t="s">
        <v>360</v>
      </c>
      <c r="E72" s="344">
        <v>9</v>
      </c>
      <c r="F72" s="346" t="s">
        <v>311</v>
      </c>
      <c r="G72" s="207" t="s">
        <v>312</v>
      </c>
      <c r="H72" s="204" t="s">
        <v>313</v>
      </c>
      <c r="I72" s="204" t="s">
        <v>314</v>
      </c>
      <c r="J72" s="205">
        <v>45478</v>
      </c>
      <c r="K72" s="205">
        <v>45657</v>
      </c>
      <c r="L72" s="204" t="s">
        <v>315</v>
      </c>
      <c r="M72" s="206" t="s">
        <v>316</v>
      </c>
      <c r="N72" s="206">
        <v>0</v>
      </c>
      <c r="O72" s="343"/>
      <c r="P72" s="207" t="str">
        <f t="shared" ca="1" si="4"/>
        <v>Alerta 1. Acciones con fecha de ejecución vencida sin evidencia de cumplimiento</v>
      </c>
      <c r="Q72" s="188" t="s">
        <v>101</v>
      </c>
    </row>
    <row r="73" spans="1:17" ht="138" x14ac:dyDescent="0.3">
      <c r="A73" s="378"/>
      <c r="B73" s="187">
        <v>2023</v>
      </c>
      <c r="C73" s="71" t="s">
        <v>153</v>
      </c>
      <c r="D73" s="71" t="s">
        <v>360</v>
      </c>
      <c r="E73" s="344"/>
      <c r="F73" s="346"/>
      <c r="G73" s="207" t="s">
        <v>317</v>
      </c>
      <c r="H73" s="204" t="s">
        <v>313</v>
      </c>
      <c r="I73" s="204" t="s">
        <v>314</v>
      </c>
      <c r="J73" s="205">
        <v>45478</v>
      </c>
      <c r="K73" s="205">
        <v>45657</v>
      </c>
      <c r="L73" s="204" t="s">
        <v>318</v>
      </c>
      <c r="M73" s="206" t="s">
        <v>319</v>
      </c>
      <c r="N73" s="206">
        <v>0</v>
      </c>
      <c r="O73" s="343"/>
      <c r="P73" s="207" t="str">
        <f t="shared" ca="1" si="4"/>
        <v>Alerta 1. Acciones con fecha de ejecución vencida sin evidencia de cumplimiento</v>
      </c>
      <c r="Q73" s="188" t="s">
        <v>101</v>
      </c>
    </row>
    <row r="74" spans="1:17" ht="138" x14ac:dyDescent="0.3">
      <c r="A74" s="377">
        <f t="shared" ref="A74" si="10">+A72+1</f>
        <v>55</v>
      </c>
      <c r="B74" s="187">
        <v>2023</v>
      </c>
      <c r="C74" s="71" t="s">
        <v>153</v>
      </c>
      <c r="D74" s="71" t="s">
        <v>360</v>
      </c>
      <c r="E74" s="344">
        <v>10</v>
      </c>
      <c r="F74" s="343" t="s">
        <v>320</v>
      </c>
      <c r="G74" s="207" t="s">
        <v>321</v>
      </c>
      <c r="H74" s="204" t="s">
        <v>322</v>
      </c>
      <c r="I74" s="204" t="s">
        <v>277</v>
      </c>
      <c r="J74" s="205">
        <v>45536</v>
      </c>
      <c r="K74" s="205">
        <v>45626</v>
      </c>
      <c r="L74" s="204" t="s">
        <v>323</v>
      </c>
      <c r="M74" s="206" t="s">
        <v>324</v>
      </c>
      <c r="N74" s="206">
        <v>0</v>
      </c>
      <c r="O74" s="343" t="s">
        <v>275</v>
      </c>
      <c r="P74" s="207" t="str">
        <f t="shared" ca="1" si="4"/>
        <v>Alerta 1. Acciones con fecha de ejecución vencida sin evidencia de cumplimiento</v>
      </c>
      <c r="Q74" s="188" t="s">
        <v>101</v>
      </c>
    </row>
    <row r="75" spans="1:17" ht="138" x14ac:dyDescent="0.3">
      <c r="A75" s="378"/>
      <c r="B75" s="187">
        <v>2023</v>
      </c>
      <c r="C75" s="71" t="s">
        <v>153</v>
      </c>
      <c r="D75" s="71" t="s">
        <v>360</v>
      </c>
      <c r="E75" s="344"/>
      <c r="F75" s="343"/>
      <c r="G75" s="207" t="s">
        <v>325</v>
      </c>
      <c r="H75" s="204" t="s">
        <v>282</v>
      </c>
      <c r="I75" s="204" t="s">
        <v>326</v>
      </c>
      <c r="J75" s="205">
        <v>45536</v>
      </c>
      <c r="K75" s="205">
        <v>45657</v>
      </c>
      <c r="L75" s="204" t="s">
        <v>309</v>
      </c>
      <c r="M75" s="206" t="s">
        <v>327</v>
      </c>
      <c r="N75" s="206">
        <v>1</v>
      </c>
      <c r="O75" s="343"/>
      <c r="P75" s="207" t="str">
        <f t="shared" ca="1" si="4"/>
        <v>Cumplida</v>
      </c>
      <c r="Q75" s="200"/>
    </row>
    <row r="76" spans="1:17" ht="165.6" x14ac:dyDescent="0.3">
      <c r="A76" s="377">
        <f t="shared" ref="A76" si="11">+A74+1</f>
        <v>56</v>
      </c>
      <c r="B76" s="187">
        <v>2023</v>
      </c>
      <c r="C76" s="71" t="s">
        <v>153</v>
      </c>
      <c r="D76" s="71" t="s">
        <v>360</v>
      </c>
      <c r="E76" s="344">
        <v>11</v>
      </c>
      <c r="F76" s="343" t="s">
        <v>328</v>
      </c>
      <c r="G76" s="207" t="s">
        <v>329</v>
      </c>
      <c r="H76" s="204" t="s">
        <v>235</v>
      </c>
      <c r="I76" s="204" t="s">
        <v>277</v>
      </c>
      <c r="J76" s="205">
        <v>45561</v>
      </c>
      <c r="K76" s="205">
        <v>45657</v>
      </c>
      <c r="L76" s="204" t="s">
        <v>330</v>
      </c>
      <c r="M76" s="206" t="s">
        <v>331</v>
      </c>
      <c r="N76" s="206">
        <v>0</v>
      </c>
      <c r="O76" s="343" t="s">
        <v>275</v>
      </c>
      <c r="P76" s="207" t="str">
        <f t="shared" ca="1" si="4"/>
        <v>Alerta 1. Acciones con fecha de ejecución vencida sin evidencia de cumplimiento</v>
      </c>
      <c r="Q76" s="188" t="s">
        <v>101</v>
      </c>
    </row>
    <row r="77" spans="1:17" ht="138" x14ac:dyDescent="0.3">
      <c r="A77" s="378"/>
      <c r="B77" s="187">
        <v>2023</v>
      </c>
      <c r="C77" s="71" t="s">
        <v>153</v>
      </c>
      <c r="D77" s="71" t="s">
        <v>360</v>
      </c>
      <c r="E77" s="344"/>
      <c r="F77" s="343"/>
      <c r="G77" s="207" t="s">
        <v>325</v>
      </c>
      <c r="H77" s="204" t="s">
        <v>282</v>
      </c>
      <c r="I77" s="204" t="s">
        <v>326</v>
      </c>
      <c r="J77" s="205">
        <v>45561</v>
      </c>
      <c r="K77" s="205">
        <v>45657</v>
      </c>
      <c r="L77" s="204" t="s">
        <v>309</v>
      </c>
      <c r="M77" s="206" t="s">
        <v>327</v>
      </c>
      <c r="N77" s="206">
        <v>1</v>
      </c>
      <c r="O77" s="343"/>
      <c r="P77" s="207" t="str">
        <f t="shared" ca="1" si="4"/>
        <v>Cumplida</v>
      </c>
      <c r="Q77" s="200"/>
    </row>
    <row r="78" spans="1:17" ht="69" x14ac:dyDescent="0.3">
      <c r="A78" s="377">
        <f t="shared" ref="A78:A82" si="12">+A76+1</f>
        <v>57</v>
      </c>
      <c r="B78" s="187">
        <v>2023</v>
      </c>
      <c r="C78" s="71" t="s">
        <v>153</v>
      </c>
      <c r="D78" s="71" t="s">
        <v>360</v>
      </c>
      <c r="E78" s="344">
        <v>12</v>
      </c>
      <c r="F78" s="345" t="s">
        <v>332</v>
      </c>
      <c r="G78" s="207" t="s">
        <v>333</v>
      </c>
      <c r="H78" s="210" t="s">
        <v>241</v>
      </c>
      <c r="I78" s="210" t="s">
        <v>334</v>
      </c>
      <c r="J78" s="205">
        <v>45536</v>
      </c>
      <c r="K78" s="205">
        <v>45657</v>
      </c>
      <c r="L78" s="204" t="s">
        <v>261</v>
      </c>
      <c r="M78" s="206" t="s">
        <v>262</v>
      </c>
      <c r="N78" s="211">
        <v>1</v>
      </c>
      <c r="O78" s="345"/>
      <c r="P78" s="207" t="str">
        <f t="shared" ca="1" si="4"/>
        <v>Cumplida</v>
      </c>
      <c r="Q78" s="200"/>
    </row>
    <row r="79" spans="1:17" ht="138" x14ac:dyDescent="0.3">
      <c r="A79" s="378"/>
      <c r="B79" s="187">
        <v>2023</v>
      </c>
      <c r="C79" s="71" t="s">
        <v>153</v>
      </c>
      <c r="D79" s="71" t="s">
        <v>360</v>
      </c>
      <c r="E79" s="344"/>
      <c r="F79" s="345"/>
      <c r="G79" s="207" t="s">
        <v>264</v>
      </c>
      <c r="H79" s="210" t="s">
        <v>300</v>
      </c>
      <c r="I79" s="210" t="s">
        <v>266</v>
      </c>
      <c r="J79" s="205">
        <v>45536</v>
      </c>
      <c r="K79" s="205">
        <v>45657</v>
      </c>
      <c r="L79" s="204" t="s">
        <v>267</v>
      </c>
      <c r="M79" s="206" t="s">
        <v>268</v>
      </c>
      <c r="N79" s="211">
        <v>0</v>
      </c>
      <c r="O79" s="345"/>
      <c r="P79" s="207" t="str">
        <f t="shared" ca="1" si="4"/>
        <v>Alerta 1. Acciones con fecha de ejecución vencida sin evidencia de cumplimiento</v>
      </c>
      <c r="Q79" s="188" t="s">
        <v>101</v>
      </c>
    </row>
    <row r="80" spans="1:17" ht="138" x14ac:dyDescent="0.3">
      <c r="A80" s="377">
        <f t="shared" si="12"/>
        <v>58</v>
      </c>
      <c r="B80" s="187">
        <v>2023</v>
      </c>
      <c r="C80" s="71" t="s">
        <v>153</v>
      </c>
      <c r="D80" s="71" t="s">
        <v>360</v>
      </c>
      <c r="E80" s="344">
        <v>13</v>
      </c>
      <c r="F80" s="343" t="s">
        <v>335</v>
      </c>
      <c r="G80" s="207" t="s">
        <v>336</v>
      </c>
      <c r="H80" s="204" t="s">
        <v>337</v>
      </c>
      <c r="I80" s="204" t="s">
        <v>338</v>
      </c>
      <c r="J80" s="205">
        <v>45536</v>
      </c>
      <c r="K80" s="205">
        <v>45747</v>
      </c>
      <c r="L80" s="204" t="s">
        <v>339</v>
      </c>
      <c r="M80" s="206" t="s">
        <v>340</v>
      </c>
      <c r="N80" s="206">
        <v>0</v>
      </c>
      <c r="O80" s="343" t="s">
        <v>275</v>
      </c>
      <c r="P80" s="207" t="str">
        <f t="shared" ca="1" si="4"/>
        <v>Alerta 1. Acciones con fecha de ejecución vencida sin evidencia de cumplimiento</v>
      </c>
      <c r="Q80" s="188" t="s">
        <v>101</v>
      </c>
    </row>
    <row r="81" spans="1:17" ht="138" x14ac:dyDescent="0.3">
      <c r="A81" s="378"/>
      <c r="B81" s="187">
        <v>2023</v>
      </c>
      <c r="C81" s="71" t="s">
        <v>153</v>
      </c>
      <c r="D81" s="71" t="s">
        <v>360</v>
      </c>
      <c r="E81" s="344"/>
      <c r="F81" s="343"/>
      <c r="G81" s="207" t="s">
        <v>341</v>
      </c>
      <c r="H81" s="204" t="s">
        <v>282</v>
      </c>
      <c r="I81" s="204" t="s">
        <v>342</v>
      </c>
      <c r="J81" s="205">
        <v>45536</v>
      </c>
      <c r="K81" s="205">
        <v>45657</v>
      </c>
      <c r="L81" s="204" t="s">
        <v>309</v>
      </c>
      <c r="M81" s="206" t="s">
        <v>327</v>
      </c>
      <c r="N81" s="206">
        <v>1</v>
      </c>
      <c r="O81" s="343"/>
      <c r="P81" s="207" t="str">
        <f t="shared" ca="1" si="4"/>
        <v>Cumplida</v>
      </c>
      <c r="Q81" s="200"/>
    </row>
    <row r="82" spans="1:17" ht="96.6" x14ac:dyDescent="0.3">
      <c r="A82" s="377">
        <f t="shared" si="12"/>
        <v>59</v>
      </c>
      <c r="B82" s="187">
        <v>2023</v>
      </c>
      <c r="C82" s="71" t="s">
        <v>153</v>
      </c>
      <c r="D82" s="71" t="s">
        <v>360</v>
      </c>
      <c r="E82" s="344">
        <v>14</v>
      </c>
      <c r="F82" s="343" t="s">
        <v>343</v>
      </c>
      <c r="G82" s="207" t="s">
        <v>344</v>
      </c>
      <c r="H82" s="204" t="s">
        <v>241</v>
      </c>
      <c r="I82" s="204" t="s">
        <v>283</v>
      </c>
      <c r="J82" s="205">
        <v>45536</v>
      </c>
      <c r="K82" s="205">
        <v>45657</v>
      </c>
      <c r="L82" s="204" t="s">
        <v>345</v>
      </c>
      <c r="M82" s="206" t="s">
        <v>346</v>
      </c>
      <c r="N82" s="206">
        <v>1</v>
      </c>
      <c r="O82" s="343" t="s">
        <v>275</v>
      </c>
      <c r="P82" s="207" t="str">
        <f t="shared" ca="1" si="4"/>
        <v>Cumplida</v>
      </c>
      <c r="Q82" s="200"/>
    </row>
    <row r="83" spans="1:17" ht="138" x14ac:dyDescent="0.3">
      <c r="A83" s="378"/>
      <c r="B83" s="187">
        <v>2023</v>
      </c>
      <c r="C83" s="71" t="s">
        <v>153</v>
      </c>
      <c r="D83" s="71" t="s">
        <v>360</v>
      </c>
      <c r="E83" s="344"/>
      <c r="F83" s="343"/>
      <c r="G83" s="207" t="s">
        <v>347</v>
      </c>
      <c r="H83" s="210" t="s">
        <v>300</v>
      </c>
      <c r="I83" s="210" t="s">
        <v>300</v>
      </c>
      <c r="J83" s="205">
        <v>45536</v>
      </c>
      <c r="K83" s="205">
        <v>45747</v>
      </c>
      <c r="L83" s="204" t="s">
        <v>348</v>
      </c>
      <c r="M83" s="206" t="s">
        <v>349</v>
      </c>
      <c r="N83" s="206">
        <v>0</v>
      </c>
      <c r="O83" s="343"/>
      <c r="P83" s="207" t="str">
        <f t="shared" ca="1" si="4"/>
        <v>Alerta 1. Acciones con fecha de ejecución vencida sin evidencia de cumplimiento</v>
      </c>
      <c r="Q83" s="212" t="s">
        <v>101</v>
      </c>
    </row>
    <row r="84" spans="1:17" ht="138" x14ac:dyDescent="0.3">
      <c r="A84" s="183">
        <v>60</v>
      </c>
      <c r="B84" s="187">
        <v>2023</v>
      </c>
      <c r="C84" s="71" t="s">
        <v>153</v>
      </c>
      <c r="D84" s="71" t="s">
        <v>360</v>
      </c>
      <c r="E84" s="204">
        <v>15</v>
      </c>
      <c r="F84" s="213" t="s">
        <v>350</v>
      </c>
      <c r="G84" s="207" t="s">
        <v>351</v>
      </c>
      <c r="H84" s="204" t="s">
        <v>352</v>
      </c>
      <c r="I84" s="204" t="s">
        <v>353</v>
      </c>
      <c r="J84" s="205">
        <v>45536</v>
      </c>
      <c r="K84" s="205">
        <v>45657</v>
      </c>
      <c r="L84" s="204" t="s">
        <v>354</v>
      </c>
      <c r="M84" s="206" t="s">
        <v>355</v>
      </c>
      <c r="N84" s="206">
        <v>0</v>
      </c>
      <c r="O84" s="207"/>
      <c r="P84" s="207" t="str">
        <f t="shared" ca="1" si="4"/>
        <v>Alerta 1. Acciones con fecha de ejecución vencida sin evidencia de cumplimiento</v>
      </c>
      <c r="Q84" s="212" t="s">
        <v>101</v>
      </c>
    </row>
    <row r="85" spans="1:17" ht="248.4" x14ac:dyDescent="0.3">
      <c r="A85" s="183">
        <v>61</v>
      </c>
      <c r="B85" s="187">
        <v>2023</v>
      </c>
      <c r="C85" s="71" t="s">
        <v>153</v>
      </c>
      <c r="D85" s="71" t="s">
        <v>360</v>
      </c>
      <c r="E85" s="214">
        <v>16</v>
      </c>
      <c r="F85" s="208" t="s">
        <v>356</v>
      </c>
      <c r="G85" s="207" t="s">
        <v>357</v>
      </c>
      <c r="H85" s="204" t="s">
        <v>352</v>
      </c>
      <c r="I85" s="204" t="s">
        <v>353</v>
      </c>
      <c r="J85" s="205">
        <v>45536</v>
      </c>
      <c r="K85" s="205">
        <v>45657</v>
      </c>
      <c r="L85" s="204" t="s">
        <v>354</v>
      </c>
      <c r="M85" s="206" t="s">
        <v>355</v>
      </c>
      <c r="N85" s="206">
        <v>0</v>
      </c>
      <c r="O85" s="215"/>
      <c r="P85" s="207" t="str">
        <f t="shared" ca="1" si="4"/>
        <v>Alerta 1. Acciones con fecha de ejecución vencida sin evidencia de cumplimiento</v>
      </c>
      <c r="Q85" s="212" t="s">
        <v>101</v>
      </c>
    </row>
    <row r="86" spans="1:17" ht="138" x14ac:dyDescent="0.3">
      <c r="A86" s="183">
        <v>62</v>
      </c>
      <c r="B86" s="187">
        <v>2023</v>
      </c>
      <c r="C86" s="71" t="s">
        <v>153</v>
      </c>
      <c r="D86" s="71" t="s">
        <v>360</v>
      </c>
      <c r="E86" s="214">
        <v>17</v>
      </c>
      <c r="F86" s="208" t="s">
        <v>358</v>
      </c>
      <c r="G86" s="207" t="s">
        <v>359</v>
      </c>
      <c r="H86" s="204" t="s">
        <v>352</v>
      </c>
      <c r="I86" s="204" t="s">
        <v>353</v>
      </c>
      <c r="J86" s="205">
        <v>45536</v>
      </c>
      <c r="K86" s="205">
        <v>45657</v>
      </c>
      <c r="L86" s="204" t="s">
        <v>354</v>
      </c>
      <c r="M86" s="206" t="s">
        <v>355</v>
      </c>
      <c r="N86" s="206">
        <v>0</v>
      </c>
      <c r="O86" s="216"/>
      <c r="P86" s="207" t="str">
        <f t="shared" ca="1" si="4"/>
        <v>Alerta 1. Acciones con fecha de ejecución vencida sin evidencia de cumplimiento</v>
      </c>
      <c r="Q86" s="212" t="s">
        <v>101</v>
      </c>
    </row>
    <row r="87" spans="1:17" ht="193.2" x14ac:dyDescent="0.3">
      <c r="A87" s="183">
        <v>63</v>
      </c>
      <c r="B87" s="187">
        <v>2023</v>
      </c>
      <c r="C87" s="71" t="s">
        <v>153</v>
      </c>
      <c r="D87" s="71" t="s">
        <v>448</v>
      </c>
      <c r="E87" s="184">
        <v>1</v>
      </c>
      <c r="F87" s="192" t="s">
        <v>368</v>
      </c>
      <c r="G87" s="71" t="s">
        <v>369</v>
      </c>
      <c r="H87" s="184" t="s">
        <v>370</v>
      </c>
      <c r="I87" s="184" t="s">
        <v>371</v>
      </c>
      <c r="J87" s="189">
        <v>45365</v>
      </c>
      <c r="K87" s="189">
        <v>45504</v>
      </c>
      <c r="L87" s="184" t="s">
        <v>372</v>
      </c>
      <c r="M87" s="190" t="s">
        <v>373</v>
      </c>
      <c r="N87" s="190">
        <v>0</v>
      </c>
      <c r="O87" s="184"/>
      <c r="P87" s="188" t="str">
        <f ca="1">IF(AND(K87&lt;TODAY(),N87=0),"Alerta 1. Acciones con fecha de ejecución vencida sin evidencia de cumplimiento",IF(AND(K87&lt;TODAY(),AND(N87&gt;0,N87&lt;84%)),"Alerta 2. Acciones que se han identificado como inefectivas",IF(N87&gt;85%,"Cumplida"," ")))</f>
        <v>Alerta 1. Acciones con fecha de ejecución vencida sin evidencia de cumplimiento</v>
      </c>
      <c r="Q87" s="188" t="s">
        <v>101</v>
      </c>
    </row>
    <row r="88" spans="1:17" ht="193.2" x14ac:dyDescent="0.3">
      <c r="A88" s="183">
        <v>64</v>
      </c>
      <c r="B88" s="187">
        <v>2023</v>
      </c>
      <c r="C88" s="71" t="s">
        <v>153</v>
      </c>
      <c r="D88" s="71" t="s">
        <v>448</v>
      </c>
      <c r="E88" s="184">
        <v>2</v>
      </c>
      <c r="F88" s="192" t="s">
        <v>374</v>
      </c>
      <c r="G88" s="71" t="s">
        <v>375</v>
      </c>
      <c r="H88" s="184" t="s">
        <v>370</v>
      </c>
      <c r="I88" s="184" t="s">
        <v>371</v>
      </c>
      <c r="J88" s="189">
        <v>45342</v>
      </c>
      <c r="K88" s="189">
        <v>45504</v>
      </c>
      <c r="L88" s="184" t="s">
        <v>376</v>
      </c>
      <c r="M88" s="190" t="s">
        <v>377</v>
      </c>
      <c r="N88" s="190">
        <v>0</v>
      </c>
      <c r="O88" s="184"/>
      <c r="P88" s="188" t="str">
        <f t="shared" ref="P88:P116" ca="1" si="13">IF(AND(K88&lt;TODAY(),N88=0),"Alerta 1. Acciones con fecha de ejecución vencida sin evidencia de cumplimiento",IF(AND(K88&lt;TODAY(),AND(N88&gt;0,N88&lt;84%)),"Alerta 2. Acciones que se han identificado como inefectivas",IF(N88&gt;85%,"Cumplida"," ")))</f>
        <v>Alerta 1. Acciones con fecha de ejecución vencida sin evidencia de cumplimiento</v>
      </c>
      <c r="Q88" s="188" t="s">
        <v>101</v>
      </c>
    </row>
    <row r="89" spans="1:17" ht="193.2" x14ac:dyDescent="0.3">
      <c r="A89" s="183">
        <v>65</v>
      </c>
      <c r="B89" s="187">
        <v>2023</v>
      </c>
      <c r="C89" s="71" t="s">
        <v>153</v>
      </c>
      <c r="D89" s="71" t="s">
        <v>448</v>
      </c>
      <c r="E89" s="184">
        <v>3</v>
      </c>
      <c r="F89" s="192" t="s">
        <v>378</v>
      </c>
      <c r="G89" s="71" t="s">
        <v>379</v>
      </c>
      <c r="H89" s="184" t="s">
        <v>370</v>
      </c>
      <c r="I89" s="184" t="s">
        <v>380</v>
      </c>
      <c r="J89" s="189">
        <v>45366</v>
      </c>
      <c r="K89" s="189">
        <v>45534</v>
      </c>
      <c r="L89" s="184" t="s">
        <v>381</v>
      </c>
      <c r="M89" s="190" t="s">
        <v>377</v>
      </c>
      <c r="N89" s="190">
        <v>0</v>
      </c>
      <c r="O89" s="184"/>
      <c r="P89" s="188" t="str">
        <f t="shared" ca="1" si="13"/>
        <v>Alerta 1. Acciones con fecha de ejecución vencida sin evidencia de cumplimiento</v>
      </c>
      <c r="Q89" s="188" t="s">
        <v>101</v>
      </c>
    </row>
    <row r="90" spans="1:17" ht="234.6" x14ac:dyDescent="0.3">
      <c r="A90" s="183">
        <v>66</v>
      </c>
      <c r="B90" s="187">
        <v>2023</v>
      </c>
      <c r="C90" s="71" t="s">
        <v>153</v>
      </c>
      <c r="D90" s="71" t="s">
        <v>448</v>
      </c>
      <c r="E90" s="184">
        <v>4</v>
      </c>
      <c r="F90" s="192" t="s">
        <v>382</v>
      </c>
      <c r="G90" s="217" t="s">
        <v>383</v>
      </c>
      <c r="H90" s="184" t="s">
        <v>370</v>
      </c>
      <c r="I90" s="184" t="s">
        <v>371</v>
      </c>
      <c r="J90" s="189">
        <v>45366</v>
      </c>
      <c r="K90" s="189">
        <v>45553</v>
      </c>
      <c r="L90" s="184" t="s">
        <v>384</v>
      </c>
      <c r="M90" s="190" t="s">
        <v>385</v>
      </c>
      <c r="N90" s="190">
        <v>0</v>
      </c>
      <c r="O90" s="184"/>
      <c r="P90" s="188" t="str">
        <f t="shared" ca="1" si="13"/>
        <v>Alerta 1. Acciones con fecha de ejecución vencida sin evidencia de cumplimiento</v>
      </c>
      <c r="Q90" s="188" t="s">
        <v>101</v>
      </c>
    </row>
    <row r="91" spans="1:17" ht="220.8" x14ac:dyDescent="0.3">
      <c r="A91" s="183">
        <v>67</v>
      </c>
      <c r="B91" s="187">
        <v>2023</v>
      </c>
      <c r="C91" s="71" t="s">
        <v>153</v>
      </c>
      <c r="D91" s="71" t="s">
        <v>448</v>
      </c>
      <c r="E91" s="184">
        <v>5</v>
      </c>
      <c r="F91" s="192" t="s">
        <v>386</v>
      </c>
      <c r="G91" s="71" t="s">
        <v>387</v>
      </c>
      <c r="H91" s="184" t="s">
        <v>370</v>
      </c>
      <c r="I91" s="184" t="s">
        <v>371</v>
      </c>
      <c r="J91" s="189">
        <v>45348</v>
      </c>
      <c r="K91" s="189">
        <v>45504</v>
      </c>
      <c r="L91" s="184" t="s">
        <v>388</v>
      </c>
      <c r="M91" s="190" t="s">
        <v>389</v>
      </c>
      <c r="N91" s="190">
        <v>0</v>
      </c>
      <c r="O91" s="184"/>
      <c r="P91" s="188" t="str">
        <f t="shared" ca="1" si="13"/>
        <v>Alerta 1. Acciones con fecha de ejecución vencida sin evidencia de cumplimiento</v>
      </c>
      <c r="Q91" s="188" t="s">
        <v>101</v>
      </c>
    </row>
    <row r="92" spans="1:17" ht="248.4" x14ac:dyDescent="0.3">
      <c r="A92" s="183">
        <v>68</v>
      </c>
      <c r="B92" s="187">
        <v>2023</v>
      </c>
      <c r="C92" s="71" t="s">
        <v>153</v>
      </c>
      <c r="D92" s="71" t="s">
        <v>448</v>
      </c>
      <c r="E92" s="184">
        <v>6</v>
      </c>
      <c r="F92" s="192" t="s">
        <v>390</v>
      </c>
      <c r="G92" s="71" t="s">
        <v>391</v>
      </c>
      <c r="H92" s="184" t="s">
        <v>392</v>
      </c>
      <c r="I92" s="184" t="s">
        <v>393</v>
      </c>
      <c r="J92" s="189">
        <v>45344</v>
      </c>
      <c r="K92" s="189">
        <v>45579</v>
      </c>
      <c r="L92" s="184" t="s">
        <v>394</v>
      </c>
      <c r="M92" s="190" t="s">
        <v>395</v>
      </c>
      <c r="N92" s="190">
        <v>0</v>
      </c>
      <c r="O92" s="184"/>
      <c r="P92" s="188" t="str">
        <f t="shared" ca="1" si="13"/>
        <v>Alerta 1. Acciones con fecha de ejecución vencida sin evidencia de cumplimiento</v>
      </c>
      <c r="Q92" s="188" t="s">
        <v>101</v>
      </c>
    </row>
    <row r="93" spans="1:17" ht="289.8" x14ac:dyDescent="0.3">
      <c r="A93" s="183">
        <v>69</v>
      </c>
      <c r="B93" s="187">
        <v>2023</v>
      </c>
      <c r="C93" s="71" t="s">
        <v>153</v>
      </c>
      <c r="D93" s="71" t="s">
        <v>448</v>
      </c>
      <c r="E93" s="184">
        <v>7</v>
      </c>
      <c r="F93" s="192" t="s">
        <v>396</v>
      </c>
      <c r="G93" s="71" t="s">
        <v>397</v>
      </c>
      <c r="H93" s="184" t="s">
        <v>392</v>
      </c>
      <c r="I93" s="184" t="s">
        <v>371</v>
      </c>
      <c r="J93" s="189">
        <v>45458</v>
      </c>
      <c r="K93" s="189">
        <v>45565</v>
      </c>
      <c r="L93" s="184" t="s">
        <v>398</v>
      </c>
      <c r="M93" s="190" t="s">
        <v>399</v>
      </c>
      <c r="N93" s="190">
        <v>0</v>
      </c>
      <c r="O93" s="184"/>
      <c r="P93" s="188" t="str">
        <f t="shared" ca="1" si="13"/>
        <v>Alerta 1. Acciones con fecha de ejecución vencida sin evidencia de cumplimiento</v>
      </c>
      <c r="Q93" s="188" t="s">
        <v>101</v>
      </c>
    </row>
    <row r="94" spans="1:17" ht="248.4" x14ac:dyDescent="0.3">
      <c r="A94" s="183">
        <v>70</v>
      </c>
      <c r="B94" s="187">
        <v>2023</v>
      </c>
      <c r="C94" s="71" t="s">
        <v>153</v>
      </c>
      <c r="D94" s="71" t="s">
        <v>448</v>
      </c>
      <c r="E94" s="184">
        <v>8</v>
      </c>
      <c r="F94" s="192" t="s">
        <v>400</v>
      </c>
      <c r="G94" s="71" t="s">
        <v>401</v>
      </c>
      <c r="H94" s="184" t="s">
        <v>392</v>
      </c>
      <c r="I94" s="184" t="s">
        <v>371</v>
      </c>
      <c r="J94" s="189">
        <v>45458</v>
      </c>
      <c r="K94" s="189">
        <v>45565</v>
      </c>
      <c r="L94" s="184" t="s">
        <v>402</v>
      </c>
      <c r="M94" s="190" t="s">
        <v>403</v>
      </c>
      <c r="N94" s="190">
        <v>0</v>
      </c>
      <c r="O94" s="184"/>
      <c r="P94" s="188" t="str">
        <f t="shared" ca="1" si="13"/>
        <v>Alerta 1. Acciones con fecha de ejecución vencida sin evidencia de cumplimiento</v>
      </c>
      <c r="Q94" s="188" t="s">
        <v>101</v>
      </c>
    </row>
    <row r="95" spans="1:17" ht="289.8" x14ac:dyDescent="0.3">
      <c r="A95" s="183">
        <v>71</v>
      </c>
      <c r="B95" s="187">
        <v>2023</v>
      </c>
      <c r="C95" s="71" t="s">
        <v>153</v>
      </c>
      <c r="D95" s="71" t="s">
        <v>448</v>
      </c>
      <c r="E95" s="184">
        <v>9</v>
      </c>
      <c r="F95" s="192" t="s">
        <v>404</v>
      </c>
      <c r="G95" s="218" t="s">
        <v>405</v>
      </c>
      <c r="H95" s="184" t="s">
        <v>392</v>
      </c>
      <c r="I95" s="184" t="s">
        <v>371</v>
      </c>
      <c r="J95" s="189">
        <v>45411</v>
      </c>
      <c r="K95" s="189">
        <v>45656</v>
      </c>
      <c r="L95" s="184" t="s">
        <v>406</v>
      </c>
      <c r="M95" s="190" t="s">
        <v>407</v>
      </c>
      <c r="N95" s="190">
        <v>0</v>
      </c>
      <c r="O95" s="184"/>
      <c r="P95" s="188" t="str">
        <f t="shared" ca="1" si="13"/>
        <v>Alerta 1. Acciones con fecha de ejecución vencida sin evidencia de cumplimiento</v>
      </c>
      <c r="Q95" s="188" t="s">
        <v>101</v>
      </c>
    </row>
    <row r="96" spans="1:17" ht="276" x14ac:dyDescent="0.3">
      <c r="A96" s="183">
        <v>72</v>
      </c>
      <c r="B96" s="187">
        <v>2023</v>
      </c>
      <c r="C96" s="71" t="s">
        <v>153</v>
      </c>
      <c r="D96" s="71" t="s">
        <v>448</v>
      </c>
      <c r="E96" s="184">
        <v>10</v>
      </c>
      <c r="F96" s="192" t="s">
        <v>408</v>
      </c>
      <c r="G96" s="196" t="s">
        <v>409</v>
      </c>
      <c r="H96" s="184" t="s">
        <v>392</v>
      </c>
      <c r="I96" s="184" t="s">
        <v>371</v>
      </c>
      <c r="J96" s="189">
        <v>45371</v>
      </c>
      <c r="K96" s="189">
        <v>45652</v>
      </c>
      <c r="L96" s="184" t="s">
        <v>410</v>
      </c>
      <c r="M96" s="190" t="s">
        <v>407</v>
      </c>
      <c r="N96" s="190">
        <v>0</v>
      </c>
      <c r="O96" s="184"/>
      <c r="P96" s="188" t="str">
        <f t="shared" ca="1" si="13"/>
        <v>Alerta 1. Acciones con fecha de ejecución vencida sin evidencia de cumplimiento</v>
      </c>
      <c r="Q96" s="188" t="s">
        <v>101</v>
      </c>
    </row>
    <row r="97" spans="1:17" ht="289.8" x14ac:dyDescent="0.3">
      <c r="A97" s="183">
        <v>73</v>
      </c>
      <c r="B97" s="187">
        <v>2023</v>
      </c>
      <c r="C97" s="71" t="s">
        <v>153</v>
      </c>
      <c r="D97" s="71" t="s">
        <v>448</v>
      </c>
      <c r="E97" s="184">
        <v>11</v>
      </c>
      <c r="F97" s="188" t="s">
        <v>411</v>
      </c>
      <c r="G97" s="158" t="s">
        <v>412</v>
      </c>
      <c r="H97" s="184" t="s">
        <v>413</v>
      </c>
      <c r="I97" s="184" t="s">
        <v>371</v>
      </c>
      <c r="J97" s="189">
        <v>45372</v>
      </c>
      <c r="K97" s="189">
        <v>45535</v>
      </c>
      <c r="L97" s="184" t="s">
        <v>414</v>
      </c>
      <c r="M97" s="190" t="s">
        <v>415</v>
      </c>
      <c r="N97" s="190">
        <v>0</v>
      </c>
      <c r="O97" s="184"/>
      <c r="P97" s="188" t="str">
        <f t="shared" ca="1" si="13"/>
        <v>Alerta 1. Acciones con fecha de ejecución vencida sin evidencia de cumplimiento</v>
      </c>
      <c r="Q97" s="188" t="s">
        <v>101</v>
      </c>
    </row>
    <row r="98" spans="1:17" ht="207" x14ac:dyDescent="0.3">
      <c r="A98" s="183">
        <v>74</v>
      </c>
      <c r="B98" s="187">
        <v>2023</v>
      </c>
      <c r="C98" s="71" t="s">
        <v>153</v>
      </c>
      <c r="D98" s="71" t="s">
        <v>448</v>
      </c>
      <c r="E98" s="184">
        <v>12</v>
      </c>
      <c r="F98" s="192" t="s">
        <v>416</v>
      </c>
      <c r="G98" s="219" t="s">
        <v>417</v>
      </c>
      <c r="H98" s="184" t="s">
        <v>413</v>
      </c>
      <c r="I98" s="184" t="s">
        <v>371</v>
      </c>
      <c r="J98" s="189">
        <v>45411</v>
      </c>
      <c r="K98" s="189">
        <v>45644</v>
      </c>
      <c r="L98" s="184" t="s">
        <v>418</v>
      </c>
      <c r="M98" s="190" t="s">
        <v>419</v>
      </c>
      <c r="N98" s="190">
        <v>0</v>
      </c>
      <c r="O98" s="184"/>
      <c r="P98" s="188" t="str">
        <f t="shared" ca="1" si="13"/>
        <v>Alerta 1. Acciones con fecha de ejecución vencida sin evidencia de cumplimiento</v>
      </c>
      <c r="Q98" s="188" t="s">
        <v>101</v>
      </c>
    </row>
    <row r="99" spans="1:17" ht="234.6" x14ac:dyDescent="0.3">
      <c r="A99" s="183">
        <v>75</v>
      </c>
      <c r="B99" s="187">
        <v>2023</v>
      </c>
      <c r="C99" s="71" t="s">
        <v>153</v>
      </c>
      <c r="D99" s="71" t="s">
        <v>448</v>
      </c>
      <c r="E99" s="184">
        <v>13</v>
      </c>
      <c r="F99" s="192" t="s">
        <v>420</v>
      </c>
      <c r="G99" s="220" t="s">
        <v>421</v>
      </c>
      <c r="H99" s="184" t="s">
        <v>413</v>
      </c>
      <c r="I99" s="184" t="s">
        <v>371</v>
      </c>
      <c r="J99" s="189">
        <v>45411</v>
      </c>
      <c r="K99" s="189">
        <v>45644</v>
      </c>
      <c r="L99" s="184" t="s">
        <v>422</v>
      </c>
      <c r="M99" s="190" t="s">
        <v>423</v>
      </c>
      <c r="N99" s="190">
        <v>0</v>
      </c>
      <c r="O99" s="184"/>
      <c r="P99" s="188" t="str">
        <f t="shared" ca="1" si="13"/>
        <v>Alerta 1. Acciones con fecha de ejecución vencida sin evidencia de cumplimiento</v>
      </c>
      <c r="Q99" s="188" t="s">
        <v>101</v>
      </c>
    </row>
    <row r="100" spans="1:17" ht="386.4" x14ac:dyDescent="0.3">
      <c r="A100" s="183">
        <v>76</v>
      </c>
      <c r="B100" s="187">
        <v>2023</v>
      </c>
      <c r="C100" s="71" t="s">
        <v>153</v>
      </c>
      <c r="D100" s="71" t="s">
        <v>448</v>
      </c>
      <c r="E100" s="184">
        <v>14</v>
      </c>
      <c r="F100" s="192" t="s">
        <v>424</v>
      </c>
      <c r="G100" s="221" t="s">
        <v>425</v>
      </c>
      <c r="H100" s="187" t="s">
        <v>413</v>
      </c>
      <c r="I100" s="184" t="s">
        <v>371</v>
      </c>
      <c r="J100" s="194">
        <v>45369</v>
      </c>
      <c r="K100" s="194">
        <v>45519</v>
      </c>
      <c r="L100" s="187" t="s">
        <v>426</v>
      </c>
      <c r="M100" s="195" t="s">
        <v>427</v>
      </c>
      <c r="N100" s="190">
        <v>0</v>
      </c>
      <c r="O100" s="187"/>
      <c r="P100" s="188" t="str">
        <f t="shared" ca="1" si="13"/>
        <v>Alerta 1. Acciones con fecha de ejecución vencida sin evidencia de cumplimiento</v>
      </c>
      <c r="Q100" s="188" t="s">
        <v>101</v>
      </c>
    </row>
    <row r="101" spans="1:17" ht="262.2" x14ac:dyDescent="0.3">
      <c r="A101" s="183">
        <v>77</v>
      </c>
      <c r="B101" s="187">
        <v>2023</v>
      </c>
      <c r="C101" s="71" t="s">
        <v>153</v>
      </c>
      <c r="D101" s="71" t="s">
        <v>448</v>
      </c>
      <c r="E101" s="184">
        <v>15</v>
      </c>
      <c r="F101" s="192" t="s">
        <v>428</v>
      </c>
      <c r="G101" s="193" t="s">
        <v>429</v>
      </c>
      <c r="H101" s="184" t="s">
        <v>413</v>
      </c>
      <c r="I101" s="184" t="s">
        <v>371</v>
      </c>
      <c r="J101" s="189">
        <v>45365</v>
      </c>
      <c r="K101" s="189">
        <v>45581</v>
      </c>
      <c r="L101" s="184" t="s">
        <v>430</v>
      </c>
      <c r="M101" s="190" t="s">
        <v>431</v>
      </c>
      <c r="N101" s="190">
        <v>0</v>
      </c>
      <c r="O101" s="184"/>
      <c r="P101" s="188" t="str">
        <f t="shared" ca="1" si="13"/>
        <v>Alerta 1. Acciones con fecha de ejecución vencida sin evidencia de cumplimiento</v>
      </c>
      <c r="Q101" s="188" t="s">
        <v>101</v>
      </c>
    </row>
    <row r="102" spans="1:17" ht="358.8" x14ac:dyDescent="0.3">
      <c r="A102" s="183">
        <v>78</v>
      </c>
      <c r="B102" s="187">
        <v>2023</v>
      </c>
      <c r="C102" s="71" t="s">
        <v>153</v>
      </c>
      <c r="D102" s="71" t="s">
        <v>448</v>
      </c>
      <c r="E102" s="184">
        <v>16</v>
      </c>
      <c r="F102" s="192" t="s">
        <v>432</v>
      </c>
      <c r="G102" s="158" t="s">
        <v>433</v>
      </c>
      <c r="H102" s="184" t="s">
        <v>413</v>
      </c>
      <c r="I102" s="184" t="s">
        <v>371</v>
      </c>
      <c r="J102" s="189">
        <v>45370</v>
      </c>
      <c r="K102" s="189">
        <v>45616</v>
      </c>
      <c r="L102" s="184" t="s">
        <v>434</v>
      </c>
      <c r="M102" s="190" t="s">
        <v>435</v>
      </c>
      <c r="N102" s="190">
        <v>0</v>
      </c>
      <c r="O102" s="184"/>
      <c r="P102" s="188" t="str">
        <f t="shared" ca="1" si="13"/>
        <v>Alerta 1. Acciones con fecha de ejecución vencida sin evidencia de cumplimiento</v>
      </c>
      <c r="Q102" s="188" t="s">
        <v>101</v>
      </c>
    </row>
    <row r="103" spans="1:17" ht="317.39999999999998" x14ac:dyDescent="0.3">
      <c r="A103" s="183">
        <v>79</v>
      </c>
      <c r="B103" s="187">
        <v>2023</v>
      </c>
      <c r="C103" s="71" t="s">
        <v>153</v>
      </c>
      <c r="D103" s="71" t="s">
        <v>448</v>
      </c>
      <c r="E103" s="184">
        <v>17</v>
      </c>
      <c r="F103" s="192" t="s">
        <v>436</v>
      </c>
      <c r="G103" s="193" t="s">
        <v>437</v>
      </c>
      <c r="H103" s="184" t="s">
        <v>438</v>
      </c>
      <c r="I103" s="184" t="s">
        <v>393</v>
      </c>
      <c r="J103" s="189">
        <v>45371</v>
      </c>
      <c r="K103" s="189">
        <v>45657</v>
      </c>
      <c r="L103" s="184" t="s">
        <v>439</v>
      </c>
      <c r="M103" s="190" t="s">
        <v>440</v>
      </c>
      <c r="N103" s="190">
        <v>0</v>
      </c>
      <c r="O103" s="184"/>
      <c r="P103" s="188" t="str">
        <f t="shared" ca="1" si="13"/>
        <v>Alerta 1. Acciones con fecha de ejecución vencida sin evidencia de cumplimiento</v>
      </c>
      <c r="Q103" s="188" t="s">
        <v>101</v>
      </c>
    </row>
    <row r="104" spans="1:17" ht="289.8" x14ac:dyDescent="0.3">
      <c r="A104" s="183">
        <v>80</v>
      </c>
      <c r="B104" s="187">
        <v>2023</v>
      </c>
      <c r="C104" s="71" t="s">
        <v>153</v>
      </c>
      <c r="D104" s="71" t="s">
        <v>448</v>
      </c>
      <c r="E104" s="184">
        <v>18</v>
      </c>
      <c r="F104" s="192" t="s">
        <v>441</v>
      </c>
      <c r="G104" s="71" t="s">
        <v>442</v>
      </c>
      <c r="H104" s="184" t="s">
        <v>443</v>
      </c>
      <c r="I104" s="184" t="s">
        <v>393</v>
      </c>
      <c r="J104" s="189">
        <v>45376</v>
      </c>
      <c r="K104" s="189">
        <v>45657</v>
      </c>
      <c r="L104" s="184" t="s">
        <v>444</v>
      </c>
      <c r="M104" s="190"/>
      <c r="N104" s="190">
        <v>0</v>
      </c>
      <c r="O104" s="184"/>
      <c r="P104" s="188" t="str">
        <f t="shared" ca="1" si="13"/>
        <v>Alerta 1. Acciones con fecha de ejecución vencida sin evidencia de cumplimiento</v>
      </c>
      <c r="Q104" s="188" t="s">
        <v>101</v>
      </c>
    </row>
    <row r="105" spans="1:17" ht="262.8" thickBot="1" x14ac:dyDescent="0.35">
      <c r="A105" s="183">
        <v>81</v>
      </c>
      <c r="B105" s="187">
        <v>2023</v>
      </c>
      <c r="C105" s="71" t="s">
        <v>153</v>
      </c>
      <c r="D105" s="71" t="s">
        <v>448</v>
      </c>
      <c r="E105" s="184">
        <v>19</v>
      </c>
      <c r="F105" s="193" t="s">
        <v>445</v>
      </c>
      <c r="G105" s="193" t="s">
        <v>446</v>
      </c>
      <c r="H105" s="184" t="s">
        <v>392</v>
      </c>
      <c r="I105" s="184" t="s">
        <v>393</v>
      </c>
      <c r="J105" s="189">
        <v>45379</v>
      </c>
      <c r="K105" s="189">
        <v>45657</v>
      </c>
      <c r="L105" s="184" t="s">
        <v>447</v>
      </c>
      <c r="M105" s="190"/>
      <c r="N105" s="190">
        <v>0</v>
      </c>
      <c r="O105" s="184"/>
      <c r="P105" s="188" t="str">
        <f t="shared" ca="1" si="13"/>
        <v>Alerta 1. Acciones con fecha de ejecución vencida sin evidencia de cumplimiento</v>
      </c>
      <c r="Q105" s="188" t="s">
        <v>101</v>
      </c>
    </row>
    <row r="106" spans="1:17" s="227" customFormat="1" ht="221.4" thickBot="1" x14ac:dyDescent="0.35">
      <c r="A106" s="183">
        <v>82</v>
      </c>
      <c r="B106" s="183">
        <v>2024</v>
      </c>
      <c r="C106" s="184" t="s">
        <v>233</v>
      </c>
      <c r="D106" s="184" t="s">
        <v>747</v>
      </c>
      <c r="E106" s="184">
        <v>1</v>
      </c>
      <c r="F106" s="242" t="s">
        <v>753</v>
      </c>
      <c r="G106" s="222" t="s">
        <v>754</v>
      </c>
      <c r="H106" s="223" t="s">
        <v>755</v>
      </c>
      <c r="I106" s="223" t="s">
        <v>756</v>
      </c>
      <c r="J106" s="224">
        <v>45717</v>
      </c>
      <c r="K106" s="225">
        <v>46022</v>
      </c>
      <c r="L106" s="223" t="s">
        <v>757</v>
      </c>
      <c r="M106" s="226">
        <v>1</v>
      </c>
      <c r="N106" s="226">
        <v>0</v>
      </c>
      <c r="O106" s="223"/>
      <c r="P106" s="227" t="str">
        <f t="shared" ca="1" si="13"/>
        <v xml:space="preserve"> </v>
      </c>
    </row>
    <row r="107" spans="1:17" s="227" customFormat="1" ht="221.4" thickBot="1" x14ac:dyDescent="0.35">
      <c r="A107" s="183">
        <v>83</v>
      </c>
      <c r="B107" s="183">
        <v>2024</v>
      </c>
      <c r="C107" s="184" t="s">
        <v>233</v>
      </c>
      <c r="D107" s="184" t="s">
        <v>747</v>
      </c>
      <c r="E107" s="184">
        <v>2</v>
      </c>
      <c r="F107" s="207" t="s">
        <v>758</v>
      </c>
      <c r="G107" s="222" t="s">
        <v>754</v>
      </c>
      <c r="H107" s="223" t="s">
        <v>755</v>
      </c>
      <c r="I107" s="228" t="s">
        <v>756</v>
      </c>
      <c r="J107" s="224">
        <v>45717</v>
      </c>
      <c r="K107" s="225">
        <v>46022</v>
      </c>
      <c r="L107" s="223" t="s">
        <v>757</v>
      </c>
      <c r="M107" s="226">
        <v>1</v>
      </c>
      <c r="N107" s="229">
        <v>0</v>
      </c>
      <c r="O107" s="228"/>
      <c r="P107" s="227" t="str">
        <f t="shared" ca="1" si="13"/>
        <v xml:space="preserve"> </v>
      </c>
    </row>
    <row r="108" spans="1:17" s="227" customFormat="1" ht="221.4" thickBot="1" x14ac:dyDescent="0.35">
      <c r="A108" s="183">
        <v>84</v>
      </c>
      <c r="B108" s="183">
        <v>2024</v>
      </c>
      <c r="C108" s="184" t="s">
        <v>233</v>
      </c>
      <c r="D108" s="184" t="s">
        <v>747</v>
      </c>
      <c r="E108" s="184">
        <v>3</v>
      </c>
      <c r="F108" s="217" t="s">
        <v>759</v>
      </c>
      <c r="G108" s="222" t="s">
        <v>754</v>
      </c>
      <c r="H108" s="228" t="s">
        <v>755</v>
      </c>
      <c r="I108" s="228" t="s">
        <v>756</v>
      </c>
      <c r="J108" s="224">
        <v>45717</v>
      </c>
      <c r="K108" s="225">
        <v>46022</v>
      </c>
      <c r="L108" s="223" t="s">
        <v>760</v>
      </c>
      <c r="M108" s="226">
        <v>1</v>
      </c>
      <c r="N108" s="229">
        <v>0</v>
      </c>
      <c r="O108" s="228"/>
      <c r="P108" s="227" t="str">
        <f t="shared" ca="1" si="13"/>
        <v xml:space="preserve"> </v>
      </c>
    </row>
    <row r="109" spans="1:17" s="227" customFormat="1" ht="151.5" customHeight="1" thickBot="1" x14ac:dyDescent="0.35">
      <c r="A109" s="183">
        <v>85</v>
      </c>
      <c r="B109" s="183">
        <v>2024</v>
      </c>
      <c r="C109" s="184" t="s">
        <v>233</v>
      </c>
      <c r="D109" s="184" t="s">
        <v>747</v>
      </c>
      <c r="E109" s="184">
        <v>4</v>
      </c>
      <c r="F109" s="207" t="s">
        <v>761</v>
      </c>
      <c r="G109" s="230" t="s">
        <v>762</v>
      </c>
      <c r="H109" s="228" t="s">
        <v>755</v>
      </c>
      <c r="I109" s="228" t="s">
        <v>756</v>
      </c>
      <c r="J109" s="224">
        <v>45717</v>
      </c>
      <c r="K109" s="225">
        <v>46022</v>
      </c>
      <c r="L109" s="223" t="s">
        <v>763</v>
      </c>
      <c r="M109" s="229">
        <v>1</v>
      </c>
      <c r="N109" s="229">
        <v>0</v>
      </c>
      <c r="O109" s="228"/>
      <c r="P109" s="227" t="str">
        <f t="shared" ca="1" si="13"/>
        <v xml:space="preserve"> </v>
      </c>
    </row>
    <row r="110" spans="1:17" s="227" customFormat="1" ht="176.25" customHeight="1" thickBot="1" x14ac:dyDescent="0.35">
      <c r="A110" s="183">
        <v>86</v>
      </c>
      <c r="B110" s="183">
        <v>2024</v>
      </c>
      <c r="C110" s="184" t="s">
        <v>233</v>
      </c>
      <c r="D110" s="184" t="s">
        <v>747</v>
      </c>
      <c r="E110" s="184">
        <v>5</v>
      </c>
      <c r="F110" s="243" t="s">
        <v>764</v>
      </c>
      <c r="G110" s="230" t="s">
        <v>765</v>
      </c>
      <c r="H110" s="228" t="s">
        <v>755</v>
      </c>
      <c r="I110" s="228" t="s">
        <v>756</v>
      </c>
      <c r="J110" s="224">
        <v>45717</v>
      </c>
      <c r="K110" s="225">
        <v>46022</v>
      </c>
      <c r="L110" s="223" t="s">
        <v>766</v>
      </c>
      <c r="M110" s="229">
        <v>1</v>
      </c>
      <c r="N110" s="229">
        <v>0</v>
      </c>
      <c r="O110" s="228"/>
      <c r="P110" s="227" t="str">
        <f t="shared" ca="1" si="13"/>
        <v xml:space="preserve"> </v>
      </c>
    </row>
    <row r="111" spans="1:17" s="227" customFormat="1" ht="276.75" customHeight="1" thickBot="1" x14ac:dyDescent="0.35">
      <c r="A111" s="183">
        <v>87</v>
      </c>
      <c r="B111" s="183">
        <v>2024</v>
      </c>
      <c r="C111" s="184" t="s">
        <v>233</v>
      </c>
      <c r="D111" s="184" t="s">
        <v>747</v>
      </c>
      <c r="E111" s="184">
        <v>6</v>
      </c>
      <c r="F111" s="207" t="s">
        <v>767</v>
      </c>
      <c r="G111" s="231" t="s">
        <v>768</v>
      </c>
      <c r="H111" s="228" t="s">
        <v>755</v>
      </c>
      <c r="I111" s="228" t="s">
        <v>756</v>
      </c>
      <c r="J111" s="224">
        <v>45717</v>
      </c>
      <c r="K111" s="225">
        <v>46022</v>
      </c>
      <c r="L111" s="223" t="s">
        <v>769</v>
      </c>
      <c r="M111" s="229">
        <v>1</v>
      </c>
      <c r="N111" s="229">
        <v>0</v>
      </c>
      <c r="O111" s="228"/>
      <c r="P111" s="227" t="str">
        <f t="shared" ca="1" si="13"/>
        <v xml:space="preserve"> </v>
      </c>
    </row>
    <row r="112" spans="1:17" s="227" customFormat="1" ht="211.5" customHeight="1" thickBot="1" x14ac:dyDescent="0.35">
      <c r="A112" s="183">
        <v>88</v>
      </c>
      <c r="B112" s="183">
        <v>2024</v>
      </c>
      <c r="C112" s="184" t="s">
        <v>233</v>
      </c>
      <c r="D112" s="184" t="s">
        <v>747</v>
      </c>
      <c r="E112" s="184">
        <v>7</v>
      </c>
      <c r="F112" s="207" t="s">
        <v>770</v>
      </c>
      <c r="G112" s="231" t="s">
        <v>771</v>
      </c>
      <c r="H112" s="228" t="s">
        <v>755</v>
      </c>
      <c r="I112" s="228" t="s">
        <v>756</v>
      </c>
      <c r="J112" s="224">
        <v>45717</v>
      </c>
      <c r="K112" s="225">
        <v>46022</v>
      </c>
      <c r="L112" s="223" t="s">
        <v>772</v>
      </c>
      <c r="M112" s="229">
        <v>1</v>
      </c>
      <c r="N112" s="229">
        <v>0</v>
      </c>
      <c r="O112" s="228"/>
      <c r="P112" s="227" t="str">
        <f t="shared" ca="1" si="13"/>
        <v xml:space="preserve"> </v>
      </c>
    </row>
    <row r="113" spans="1:17" s="227" customFormat="1" ht="233.25" customHeight="1" thickBot="1" x14ac:dyDescent="0.35">
      <c r="A113" s="183">
        <v>89</v>
      </c>
      <c r="B113" s="183">
        <v>2024</v>
      </c>
      <c r="C113" s="184" t="s">
        <v>233</v>
      </c>
      <c r="D113" s="184" t="s">
        <v>747</v>
      </c>
      <c r="E113" s="184">
        <v>8</v>
      </c>
      <c r="F113" s="207" t="s">
        <v>773</v>
      </c>
      <c r="G113" s="232" t="s">
        <v>774</v>
      </c>
      <c r="H113" s="233" t="s">
        <v>775</v>
      </c>
      <c r="I113" s="228" t="s">
        <v>756</v>
      </c>
      <c r="J113" s="224">
        <v>45717</v>
      </c>
      <c r="K113" s="225">
        <v>46022</v>
      </c>
      <c r="L113" s="223" t="s">
        <v>776</v>
      </c>
      <c r="M113" s="229">
        <v>1</v>
      </c>
      <c r="N113" s="234">
        <v>0</v>
      </c>
      <c r="O113" s="233"/>
      <c r="P113" s="227" t="str">
        <f t="shared" ca="1" si="13"/>
        <v xml:space="preserve"> </v>
      </c>
    </row>
    <row r="114" spans="1:17" s="227" customFormat="1" ht="207" customHeight="1" thickBot="1" x14ac:dyDescent="0.35">
      <c r="A114" s="183">
        <v>90</v>
      </c>
      <c r="B114" s="183">
        <v>2024</v>
      </c>
      <c r="C114" s="184" t="s">
        <v>233</v>
      </c>
      <c r="D114" s="184" t="s">
        <v>747</v>
      </c>
      <c r="E114" s="184">
        <v>9</v>
      </c>
      <c r="F114" s="217" t="s">
        <v>777</v>
      </c>
      <c r="G114" s="232" t="s">
        <v>778</v>
      </c>
      <c r="H114" s="233" t="s">
        <v>779</v>
      </c>
      <c r="I114" s="233" t="s">
        <v>756</v>
      </c>
      <c r="J114" s="224">
        <v>45717</v>
      </c>
      <c r="K114" s="225">
        <v>46022</v>
      </c>
      <c r="L114" s="223" t="s">
        <v>780</v>
      </c>
      <c r="M114" s="229">
        <v>1</v>
      </c>
      <c r="N114" s="234">
        <v>0</v>
      </c>
      <c r="O114" s="233"/>
      <c r="P114" s="227" t="str">
        <f t="shared" ca="1" si="13"/>
        <v xml:space="preserve"> </v>
      </c>
    </row>
    <row r="115" spans="1:17" s="227" customFormat="1" ht="173.25" customHeight="1" thickBot="1" x14ac:dyDescent="0.35">
      <c r="A115" s="183">
        <v>91</v>
      </c>
      <c r="B115" s="183">
        <v>2024</v>
      </c>
      <c r="C115" s="184" t="s">
        <v>233</v>
      </c>
      <c r="D115" s="184" t="s">
        <v>747</v>
      </c>
      <c r="E115" s="184">
        <v>10</v>
      </c>
      <c r="F115" s="207" t="s">
        <v>781</v>
      </c>
      <c r="G115" s="232" t="s">
        <v>782</v>
      </c>
      <c r="H115" s="233" t="s">
        <v>783</v>
      </c>
      <c r="I115" s="233" t="s">
        <v>756</v>
      </c>
      <c r="J115" s="224">
        <v>45717</v>
      </c>
      <c r="K115" s="225">
        <v>46022</v>
      </c>
      <c r="L115" s="223" t="s">
        <v>784</v>
      </c>
      <c r="M115" s="229">
        <v>1</v>
      </c>
      <c r="N115" s="234">
        <v>0</v>
      </c>
      <c r="O115" s="233"/>
      <c r="P115" s="227" t="str">
        <f t="shared" ca="1" si="13"/>
        <v xml:space="preserve"> </v>
      </c>
    </row>
    <row r="116" spans="1:17" s="227" customFormat="1" ht="159" customHeight="1" x14ac:dyDescent="0.3">
      <c r="A116" s="183">
        <v>92</v>
      </c>
      <c r="B116" s="183">
        <v>2024</v>
      </c>
      <c r="C116" s="184" t="s">
        <v>233</v>
      </c>
      <c r="D116" s="184" t="s">
        <v>747</v>
      </c>
      <c r="E116" s="184">
        <v>11</v>
      </c>
      <c r="F116" s="207" t="s">
        <v>785</v>
      </c>
      <c r="G116" s="232" t="s">
        <v>786</v>
      </c>
      <c r="H116" s="233" t="s">
        <v>783</v>
      </c>
      <c r="I116" s="233" t="s">
        <v>756</v>
      </c>
      <c r="J116" s="224">
        <v>45718</v>
      </c>
      <c r="K116" s="225">
        <v>46022</v>
      </c>
      <c r="L116" s="223" t="s">
        <v>787</v>
      </c>
      <c r="M116" s="229">
        <v>1</v>
      </c>
      <c r="N116" s="234">
        <v>0</v>
      </c>
      <c r="O116" s="233"/>
      <c r="P116" s="227" t="str">
        <f t="shared" ca="1" si="13"/>
        <v xml:space="preserve"> </v>
      </c>
    </row>
    <row r="117" spans="1:17" ht="151.80000000000001" x14ac:dyDescent="0.3">
      <c r="A117" s="183">
        <v>93</v>
      </c>
      <c r="B117" s="235" t="s">
        <v>534</v>
      </c>
      <c r="C117" s="71" t="s">
        <v>533</v>
      </c>
      <c r="D117" s="71" t="s">
        <v>532</v>
      </c>
      <c r="E117" s="184">
        <v>1</v>
      </c>
      <c r="F117" s="159" t="s">
        <v>468</v>
      </c>
      <c r="G117" s="159" t="s">
        <v>469</v>
      </c>
      <c r="H117" s="236" t="s">
        <v>470</v>
      </c>
      <c r="I117" s="236" t="s">
        <v>471</v>
      </c>
      <c r="J117" s="237">
        <v>45193</v>
      </c>
      <c r="K117" s="237">
        <v>45291</v>
      </c>
      <c r="L117" s="238" t="s">
        <v>472</v>
      </c>
      <c r="M117" s="238" t="s">
        <v>473</v>
      </c>
      <c r="N117" s="335">
        <v>1</v>
      </c>
      <c r="O117" s="332" t="s">
        <v>1308</v>
      </c>
      <c r="P117" s="200"/>
      <c r="Q117" s="200"/>
    </row>
    <row r="118" spans="1:17" ht="110.4" x14ac:dyDescent="0.3">
      <c r="A118" s="183">
        <v>94</v>
      </c>
      <c r="B118" s="235" t="s">
        <v>534</v>
      </c>
      <c r="C118" s="71" t="s">
        <v>533</v>
      </c>
      <c r="D118" s="71" t="s">
        <v>532</v>
      </c>
      <c r="E118" s="184">
        <v>2</v>
      </c>
      <c r="F118" s="188" t="s">
        <v>474</v>
      </c>
      <c r="G118" s="159" t="s">
        <v>475</v>
      </c>
      <c r="H118" s="236" t="s">
        <v>470</v>
      </c>
      <c r="I118" s="236" t="s">
        <v>471</v>
      </c>
      <c r="J118" s="189">
        <v>45193</v>
      </c>
      <c r="K118" s="189">
        <v>45291</v>
      </c>
      <c r="L118" s="238" t="s">
        <v>476</v>
      </c>
      <c r="M118" s="190" t="s">
        <v>477</v>
      </c>
      <c r="N118" s="336">
        <v>0</v>
      </c>
      <c r="O118" s="334" t="s">
        <v>478</v>
      </c>
      <c r="P118" s="200"/>
      <c r="Q118" s="200"/>
    </row>
    <row r="119" spans="1:17" ht="110.4" x14ac:dyDescent="0.3">
      <c r="A119" s="183">
        <v>95</v>
      </c>
      <c r="B119" s="235" t="s">
        <v>534</v>
      </c>
      <c r="C119" s="71" t="s">
        <v>533</v>
      </c>
      <c r="D119" s="71" t="s">
        <v>532</v>
      </c>
      <c r="E119" s="184">
        <v>3</v>
      </c>
      <c r="F119" s="184" t="s">
        <v>479</v>
      </c>
      <c r="G119" s="187" t="s">
        <v>480</v>
      </c>
      <c r="H119" s="236" t="s">
        <v>470</v>
      </c>
      <c r="I119" s="236" t="s">
        <v>471</v>
      </c>
      <c r="J119" s="189">
        <v>45193</v>
      </c>
      <c r="K119" s="189">
        <v>45230</v>
      </c>
      <c r="L119" s="238" t="s">
        <v>481</v>
      </c>
      <c r="M119" s="190" t="s">
        <v>482</v>
      </c>
      <c r="N119" s="340">
        <v>1</v>
      </c>
      <c r="O119" s="342" t="s">
        <v>1310</v>
      </c>
      <c r="P119" s="200"/>
      <c r="Q119" s="200"/>
    </row>
    <row r="120" spans="1:17" ht="124.2" x14ac:dyDescent="0.3">
      <c r="A120" s="183">
        <v>96</v>
      </c>
      <c r="B120" s="235" t="s">
        <v>534</v>
      </c>
      <c r="C120" s="71" t="s">
        <v>533</v>
      </c>
      <c r="D120" s="71" t="s">
        <v>532</v>
      </c>
      <c r="E120" s="184">
        <v>4</v>
      </c>
      <c r="F120" s="192" t="s">
        <v>483</v>
      </c>
      <c r="G120" s="71" t="s">
        <v>484</v>
      </c>
      <c r="H120" s="236" t="s">
        <v>470</v>
      </c>
      <c r="I120" s="236" t="s">
        <v>471</v>
      </c>
      <c r="J120" s="237">
        <v>45193</v>
      </c>
      <c r="K120" s="237">
        <v>45291</v>
      </c>
      <c r="L120" s="238" t="s">
        <v>485</v>
      </c>
      <c r="M120" s="238" t="s">
        <v>486</v>
      </c>
      <c r="N120" s="341"/>
      <c r="O120" s="342"/>
      <c r="P120" s="200"/>
      <c r="Q120" s="200"/>
    </row>
    <row r="121" spans="1:17" ht="110.4" x14ac:dyDescent="0.3">
      <c r="A121" s="183">
        <v>97</v>
      </c>
      <c r="B121" s="235" t="s">
        <v>534</v>
      </c>
      <c r="C121" s="71" t="s">
        <v>533</v>
      </c>
      <c r="D121" s="71" t="s">
        <v>532</v>
      </c>
      <c r="E121" s="184">
        <v>5</v>
      </c>
      <c r="F121" s="192" t="s">
        <v>487</v>
      </c>
      <c r="G121" s="71" t="s">
        <v>488</v>
      </c>
      <c r="H121" s="236" t="s">
        <v>470</v>
      </c>
      <c r="I121" s="236" t="s">
        <v>471</v>
      </c>
      <c r="J121" s="237">
        <v>45193</v>
      </c>
      <c r="K121" s="237">
        <v>45230</v>
      </c>
      <c r="L121" s="238" t="s">
        <v>489</v>
      </c>
      <c r="M121" s="238" t="s">
        <v>490</v>
      </c>
      <c r="N121" s="335">
        <v>1</v>
      </c>
      <c r="O121" s="332" t="s">
        <v>1309</v>
      </c>
      <c r="P121" s="200"/>
      <c r="Q121" s="200"/>
    </row>
    <row r="122" spans="1:17" ht="110.4" x14ac:dyDescent="0.3">
      <c r="A122" s="183">
        <v>98</v>
      </c>
      <c r="B122" s="235" t="s">
        <v>534</v>
      </c>
      <c r="C122" s="71" t="s">
        <v>533</v>
      </c>
      <c r="D122" s="71" t="s">
        <v>532</v>
      </c>
      <c r="E122" s="184">
        <v>6</v>
      </c>
      <c r="F122" s="192" t="s">
        <v>491</v>
      </c>
      <c r="G122" s="71" t="s">
        <v>492</v>
      </c>
      <c r="H122" s="236" t="s">
        <v>470</v>
      </c>
      <c r="I122" s="236" t="s">
        <v>471</v>
      </c>
      <c r="J122" s="189">
        <v>45193</v>
      </c>
      <c r="K122" s="189">
        <v>45291</v>
      </c>
      <c r="L122" s="238" t="s">
        <v>493</v>
      </c>
      <c r="M122" s="190" t="s">
        <v>494</v>
      </c>
      <c r="N122" s="335">
        <v>1</v>
      </c>
      <c r="O122" s="334" t="s">
        <v>1310</v>
      </c>
      <c r="P122" s="200"/>
      <c r="Q122" s="200"/>
    </row>
    <row r="123" spans="1:17" ht="110.4" x14ac:dyDescent="0.3">
      <c r="A123" s="183">
        <v>99</v>
      </c>
      <c r="B123" s="235" t="s">
        <v>534</v>
      </c>
      <c r="C123" s="71" t="s">
        <v>533</v>
      </c>
      <c r="D123" s="71" t="s">
        <v>532</v>
      </c>
      <c r="E123" s="184">
        <v>7</v>
      </c>
      <c r="F123" s="213" t="s">
        <v>495</v>
      </c>
      <c r="G123" s="217" t="s">
        <v>496</v>
      </c>
      <c r="H123" s="236" t="s">
        <v>470</v>
      </c>
      <c r="I123" s="236" t="s">
        <v>471</v>
      </c>
      <c r="J123" s="189">
        <v>45193</v>
      </c>
      <c r="K123" s="189">
        <v>45291</v>
      </c>
      <c r="L123" s="238" t="s">
        <v>497</v>
      </c>
      <c r="M123" s="190" t="s">
        <v>498</v>
      </c>
      <c r="N123" s="335">
        <v>1</v>
      </c>
      <c r="O123" s="334" t="s">
        <v>1311</v>
      </c>
      <c r="P123" s="200"/>
      <c r="Q123" s="200"/>
    </row>
    <row r="124" spans="1:17" ht="110.4" x14ac:dyDescent="0.3">
      <c r="A124" s="183">
        <v>100</v>
      </c>
      <c r="B124" s="235" t="s">
        <v>534</v>
      </c>
      <c r="C124" s="71" t="s">
        <v>533</v>
      </c>
      <c r="D124" s="71" t="s">
        <v>532</v>
      </c>
      <c r="E124" s="184">
        <v>8</v>
      </c>
      <c r="F124" s="192" t="s">
        <v>499</v>
      </c>
      <c r="G124" s="71" t="s">
        <v>500</v>
      </c>
      <c r="H124" s="236" t="s">
        <v>470</v>
      </c>
      <c r="I124" s="236" t="s">
        <v>471</v>
      </c>
      <c r="J124" s="189">
        <v>45193</v>
      </c>
      <c r="K124" s="189" t="s">
        <v>501</v>
      </c>
      <c r="L124" s="238" t="s">
        <v>502</v>
      </c>
      <c r="M124" s="190" t="s">
        <v>503</v>
      </c>
      <c r="N124" s="337">
        <v>0</v>
      </c>
      <c r="O124" s="334"/>
      <c r="P124" s="200"/>
      <c r="Q124" s="200"/>
    </row>
    <row r="125" spans="1:17" ht="179.4" x14ac:dyDescent="0.3">
      <c r="A125" s="183">
        <v>101</v>
      </c>
      <c r="B125" s="235" t="s">
        <v>534</v>
      </c>
      <c r="C125" s="71" t="s">
        <v>533</v>
      </c>
      <c r="D125" s="71" t="s">
        <v>532</v>
      </c>
      <c r="E125" s="184">
        <v>9</v>
      </c>
      <c r="F125" s="192" t="s">
        <v>505</v>
      </c>
      <c r="G125" s="71" t="s">
        <v>506</v>
      </c>
      <c r="H125" s="236" t="s">
        <v>470</v>
      </c>
      <c r="I125" s="236" t="s">
        <v>471</v>
      </c>
      <c r="J125" s="189">
        <v>45193</v>
      </c>
      <c r="K125" s="189" t="s">
        <v>501</v>
      </c>
      <c r="L125" s="238" t="s">
        <v>507</v>
      </c>
      <c r="M125" s="190" t="s">
        <v>508</v>
      </c>
      <c r="N125" s="337">
        <v>0</v>
      </c>
      <c r="O125" s="334" t="s">
        <v>504</v>
      </c>
      <c r="P125" s="200"/>
      <c r="Q125" s="200"/>
    </row>
    <row r="126" spans="1:17" ht="179.4" x14ac:dyDescent="0.3">
      <c r="A126" s="183">
        <v>102</v>
      </c>
      <c r="B126" s="235" t="s">
        <v>534</v>
      </c>
      <c r="C126" s="71" t="s">
        <v>533</v>
      </c>
      <c r="D126" s="71" t="s">
        <v>532</v>
      </c>
      <c r="E126" s="184">
        <v>10</v>
      </c>
      <c r="F126" s="192" t="s">
        <v>509</v>
      </c>
      <c r="G126" s="71" t="s">
        <v>510</v>
      </c>
      <c r="H126" s="236" t="s">
        <v>470</v>
      </c>
      <c r="I126" s="236" t="s">
        <v>471</v>
      </c>
      <c r="J126" s="189">
        <v>45193</v>
      </c>
      <c r="K126" s="189">
        <v>45291</v>
      </c>
      <c r="L126" s="238" t="s">
        <v>511</v>
      </c>
      <c r="M126" s="190" t="s">
        <v>512</v>
      </c>
      <c r="N126" s="337">
        <v>0</v>
      </c>
      <c r="O126" s="334"/>
      <c r="P126" s="200"/>
      <c r="Q126" s="200"/>
    </row>
    <row r="127" spans="1:17" ht="110.4" x14ac:dyDescent="0.3">
      <c r="A127" s="183">
        <v>103</v>
      </c>
      <c r="B127" s="235" t="s">
        <v>534</v>
      </c>
      <c r="C127" s="71" t="s">
        <v>533</v>
      </c>
      <c r="D127" s="71" t="s">
        <v>532</v>
      </c>
      <c r="E127" s="184">
        <v>11</v>
      </c>
      <c r="F127" s="213" t="s">
        <v>513</v>
      </c>
      <c r="G127" s="217" t="s">
        <v>514</v>
      </c>
      <c r="H127" s="236" t="s">
        <v>470</v>
      </c>
      <c r="I127" s="236" t="s">
        <v>471</v>
      </c>
      <c r="J127" s="189">
        <v>45193</v>
      </c>
      <c r="K127" s="189">
        <v>45291</v>
      </c>
      <c r="L127" s="238" t="s">
        <v>515</v>
      </c>
      <c r="M127" s="190" t="s">
        <v>516</v>
      </c>
      <c r="N127" s="337">
        <v>0</v>
      </c>
      <c r="O127" s="334"/>
      <c r="P127" s="200"/>
      <c r="Q127" s="200"/>
    </row>
    <row r="128" spans="1:17" ht="151.80000000000001" x14ac:dyDescent="0.3">
      <c r="A128" s="183">
        <v>104</v>
      </c>
      <c r="B128" s="235" t="s">
        <v>534</v>
      </c>
      <c r="C128" s="71" t="s">
        <v>533</v>
      </c>
      <c r="D128" s="71" t="s">
        <v>532</v>
      </c>
      <c r="E128" s="184">
        <v>12</v>
      </c>
      <c r="F128" s="203" t="s">
        <v>518</v>
      </c>
      <c r="G128" s="198" t="s">
        <v>519</v>
      </c>
      <c r="H128" s="236" t="s">
        <v>470</v>
      </c>
      <c r="I128" s="236" t="s">
        <v>471</v>
      </c>
      <c r="J128" s="239">
        <v>45193</v>
      </c>
      <c r="K128" s="189" t="s">
        <v>520</v>
      </c>
      <c r="L128" s="238" t="s">
        <v>521</v>
      </c>
      <c r="M128" s="190" t="s">
        <v>522</v>
      </c>
      <c r="N128" s="337">
        <v>0</v>
      </c>
      <c r="O128" s="334" t="s">
        <v>517</v>
      </c>
      <c r="P128" s="200"/>
      <c r="Q128" s="200"/>
    </row>
    <row r="129" spans="1:17" ht="110.4" x14ac:dyDescent="0.3">
      <c r="A129" s="183">
        <v>105</v>
      </c>
      <c r="B129" s="235" t="s">
        <v>534</v>
      </c>
      <c r="C129" s="71" t="s">
        <v>533</v>
      </c>
      <c r="D129" s="71" t="s">
        <v>532</v>
      </c>
      <c r="E129" s="184">
        <v>13</v>
      </c>
      <c r="F129" s="192" t="s">
        <v>523</v>
      </c>
      <c r="G129" s="71" t="s">
        <v>524</v>
      </c>
      <c r="H129" s="236" t="s">
        <v>470</v>
      </c>
      <c r="I129" s="236" t="s">
        <v>471</v>
      </c>
      <c r="J129" s="189">
        <v>45193</v>
      </c>
      <c r="K129" s="189">
        <v>45291</v>
      </c>
      <c r="L129" s="238" t="s">
        <v>525</v>
      </c>
      <c r="M129" s="190" t="s">
        <v>526</v>
      </c>
      <c r="N129" s="338">
        <v>1</v>
      </c>
      <c r="O129" s="334" t="s">
        <v>1313</v>
      </c>
      <c r="P129" s="200"/>
      <c r="Q129" s="200"/>
    </row>
    <row r="130" spans="1:17" ht="110.4" x14ac:dyDescent="0.3">
      <c r="A130" s="183">
        <v>106</v>
      </c>
      <c r="B130" s="235" t="s">
        <v>534</v>
      </c>
      <c r="C130" s="71" t="s">
        <v>533</v>
      </c>
      <c r="D130" s="71" t="s">
        <v>532</v>
      </c>
      <c r="E130" s="184">
        <v>14</v>
      </c>
      <c r="F130" s="192" t="s">
        <v>527</v>
      </c>
      <c r="G130" s="71" t="s">
        <v>528</v>
      </c>
      <c r="H130" s="236" t="s">
        <v>470</v>
      </c>
      <c r="I130" s="236" t="s">
        <v>471</v>
      </c>
      <c r="J130" s="189">
        <v>45193</v>
      </c>
      <c r="K130" s="189">
        <v>45291</v>
      </c>
      <c r="L130" s="238" t="s">
        <v>529</v>
      </c>
      <c r="M130" s="190" t="s">
        <v>530</v>
      </c>
      <c r="N130" s="333">
        <v>0</v>
      </c>
      <c r="O130" s="334"/>
      <c r="P130" s="200"/>
      <c r="Q130" s="200"/>
    </row>
    <row r="131" spans="1:17" ht="82.8" x14ac:dyDescent="0.3">
      <c r="A131" s="183">
        <v>107</v>
      </c>
      <c r="B131" s="183">
        <v>2023</v>
      </c>
      <c r="C131" s="71" t="s">
        <v>716</v>
      </c>
      <c r="D131" s="71" t="s">
        <v>715</v>
      </c>
      <c r="E131" s="184">
        <v>1</v>
      </c>
      <c r="F131" s="240" t="s">
        <v>535</v>
      </c>
      <c r="G131" s="192" t="s">
        <v>536</v>
      </c>
      <c r="H131" s="184" t="s">
        <v>151</v>
      </c>
      <c r="I131" s="184" t="s">
        <v>537</v>
      </c>
      <c r="J131" s="189">
        <v>45187</v>
      </c>
      <c r="K131" s="237">
        <v>45245</v>
      </c>
      <c r="L131" s="184" t="s">
        <v>538</v>
      </c>
      <c r="M131" s="184" t="s">
        <v>539</v>
      </c>
      <c r="N131" s="333">
        <v>0</v>
      </c>
      <c r="O131" s="334" t="s">
        <v>531</v>
      </c>
      <c r="P131" s="200"/>
      <c r="Q131" s="200"/>
    </row>
    <row r="132" spans="1:17" ht="81.599999999999994" x14ac:dyDescent="0.3">
      <c r="A132" s="183">
        <v>108</v>
      </c>
      <c r="B132" s="183">
        <v>2023</v>
      </c>
      <c r="C132" s="71" t="s">
        <v>716</v>
      </c>
      <c r="D132" s="71" t="s">
        <v>715</v>
      </c>
      <c r="E132" s="184">
        <v>2</v>
      </c>
      <c r="F132" s="240" t="s">
        <v>541</v>
      </c>
      <c r="G132" s="192" t="s">
        <v>542</v>
      </c>
      <c r="H132" s="184" t="s">
        <v>151</v>
      </c>
      <c r="I132" s="184" t="s">
        <v>537</v>
      </c>
      <c r="J132" s="189">
        <v>45187</v>
      </c>
      <c r="K132" s="237">
        <v>45245</v>
      </c>
      <c r="L132" s="184" t="s">
        <v>543</v>
      </c>
      <c r="M132" s="184" t="s">
        <v>544</v>
      </c>
      <c r="N132" s="16">
        <v>0.7</v>
      </c>
      <c r="O132" s="16" t="s">
        <v>545</v>
      </c>
      <c r="P132" s="200"/>
      <c r="Q132" s="200"/>
    </row>
    <row r="133" spans="1:17" ht="124.2" x14ac:dyDescent="0.3">
      <c r="A133" s="183">
        <v>109</v>
      </c>
      <c r="B133" s="183">
        <v>2023</v>
      </c>
      <c r="C133" s="71" t="s">
        <v>716</v>
      </c>
      <c r="D133" s="71" t="s">
        <v>715</v>
      </c>
      <c r="E133" s="236">
        <v>3</v>
      </c>
      <c r="F133" s="240" t="s">
        <v>546</v>
      </c>
      <c r="G133" s="159" t="s">
        <v>547</v>
      </c>
      <c r="H133" s="236" t="s">
        <v>151</v>
      </c>
      <c r="I133" s="184" t="s">
        <v>537</v>
      </c>
      <c r="J133" s="237">
        <v>45187</v>
      </c>
      <c r="K133" s="237">
        <v>45245</v>
      </c>
      <c r="L133" s="236" t="s">
        <v>548</v>
      </c>
      <c r="M133" s="238" t="s">
        <v>549</v>
      </c>
      <c r="N133" s="303">
        <v>0</v>
      </c>
      <c r="O133" s="303" t="s">
        <v>550</v>
      </c>
      <c r="P133" s="200"/>
      <c r="Q133" s="200"/>
    </row>
    <row r="134" spans="1:17" ht="110.4" x14ac:dyDescent="0.3">
      <c r="A134" s="183">
        <v>110</v>
      </c>
      <c r="B134" s="183">
        <v>2023</v>
      </c>
      <c r="C134" s="71" t="s">
        <v>716</v>
      </c>
      <c r="D134" s="71" t="s">
        <v>715</v>
      </c>
      <c r="E134" s="236">
        <v>4</v>
      </c>
      <c r="F134" s="240" t="s">
        <v>551</v>
      </c>
      <c r="G134" s="159" t="s">
        <v>552</v>
      </c>
      <c r="H134" s="236" t="s">
        <v>151</v>
      </c>
      <c r="I134" s="184" t="s">
        <v>537</v>
      </c>
      <c r="J134" s="237">
        <v>45187</v>
      </c>
      <c r="K134" s="237">
        <v>45245</v>
      </c>
      <c r="L134" s="236" t="s">
        <v>553</v>
      </c>
      <c r="M134" s="238" t="s">
        <v>554</v>
      </c>
      <c r="N134" s="303">
        <v>1</v>
      </c>
      <c r="O134" s="303" t="s">
        <v>1188</v>
      </c>
      <c r="P134" s="200"/>
      <c r="Q134" s="200"/>
    </row>
    <row r="135" spans="1:17" ht="69" x14ac:dyDescent="0.3">
      <c r="A135" s="183">
        <v>111</v>
      </c>
      <c r="B135" s="183">
        <v>2023</v>
      </c>
      <c r="C135" s="71" t="s">
        <v>716</v>
      </c>
      <c r="D135" s="71" t="s">
        <v>715</v>
      </c>
      <c r="E135" s="236">
        <v>5</v>
      </c>
      <c r="F135" s="240" t="s">
        <v>555</v>
      </c>
      <c r="G135" s="159" t="s">
        <v>556</v>
      </c>
      <c r="H135" s="236" t="s">
        <v>151</v>
      </c>
      <c r="I135" s="236" t="s">
        <v>557</v>
      </c>
      <c r="J135" s="237">
        <v>45187</v>
      </c>
      <c r="K135" s="237">
        <v>45245</v>
      </c>
      <c r="L135" s="236" t="s">
        <v>558</v>
      </c>
      <c r="M135" s="236" t="s">
        <v>559</v>
      </c>
      <c r="N135" s="312">
        <v>1</v>
      </c>
      <c r="O135" s="313" t="s">
        <v>560</v>
      </c>
      <c r="P135" s="200"/>
      <c r="Q135" s="200"/>
    </row>
    <row r="136" spans="1:17" ht="69" x14ac:dyDescent="0.3">
      <c r="A136" s="183">
        <v>112</v>
      </c>
      <c r="B136" s="183">
        <v>2023</v>
      </c>
      <c r="C136" s="71" t="s">
        <v>716</v>
      </c>
      <c r="D136" s="71" t="s">
        <v>715</v>
      </c>
      <c r="E136" s="236">
        <v>6</v>
      </c>
      <c r="F136" s="240" t="s">
        <v>561</v>
      </c>
      <c r="G136" s="159" t="s">
        <v>562</v>
      </c>
      <c r="H136" s="236" t="s">
        <v>251</v>
      </c>
      <c r="I136" s="236" t="s">
        <v>563</v>
      </c>
      <c r="J136" s="237">
        <v>45187</v>
      </c>
      <c r="K136" s="237">
        <v>45245</v>
      </c>
      <c r="L136" s="236" t="s">
        <v>564</v>
      </c>
      <c r="M136" s="238" t="s">
        <v>565</v>
      </c>
      <c r="N136" s="303">
        <v>0</v>
      </c>
      <c r="O136" s="303" t="s">
        <v>566</v>
      </c>
      <c r="P136" s="200"/>
      <c r="Q136" s="200"/>
    </row>
    <row r="137" spans="1:17" ht="110.4" x14ac:dyDescent="0.3">
      <c r="A137" s="183">
        <v>113</v>
      </c>
      <c r="B137" s="183">
        <v>2023</v>
      </c>
      <c r="C137" s="71" t="s">
        <v>716</v>
      </c>
      <c r="D137" s="71" t="s">
        <v>715</v>
      </c>
      <c r="E137" s="236">
        <v>7</v>
      </c>
      <c r="F137" s="240" t="s">
        <v>567</v>
      </c>
      <c r="G137" s="220" t="s">
        <v>568</v>
      </c>
      <c r="H137" s="236" t="s">
        <v>569</v>
      </c>
      <c r="I137" s="236" t="s">
        <v>570</v>
      </c>
      <c r="J137" s="237">
        <v>45187</v>
      </c>
      <c r="K137" s="237">
        <v>45245</v>
      </c>
      <c r="L137" s="236" t="s">
        <v>790</v>
      </c>
      <c r="M137" s="238" t="s">
        <v>572</v>
      </c>
      <c r="N137" s="128">
        <v>0.437</v>
      </c>
      <c r="O137" s="128" t="s">
        <v>573</v>
      </c>
      <c r="P137" s="200"/>
      <c r="Q137" s="200"/>
    </row>
    <row r="138" spans="1:17" ht="96.6" x14ac:dyDescent="0.3">
      <c r="A138" s="183">
        <v>114</v>
      </c>
      <c r="B138" s="183">
        <v>2023</v>
      </c>
      <c r="C138" s="71" t="s">
        <v>716</v>
      </c>
      <c r="D138" s="71" t="s">
        <v>715</v>
      </c>
      <c r="E138" s="236">
        <v>8</v>
      </c>
      <c r="F138" s="240" t="s">
        <v>575</v>
      </c>
      <c r="G138" s="71" t="s">
        <v>576</v>
      </c>
      <c r="H138" s="184" t="s">
        <v>577</v>
      </c>
      <c r="I138" s="184" t="s">
        <v>578</v>
      </c>
      <c r="J138" s="237">
        <v>45187</v>
      </c>
      <c r="K138" s="189">
        <v>45504</v>
      </c>
      <c r="L138" s="184" t="s">
        <v>579</v>
      </c>
      <c r="M138" s="184" t="s">
        <v>580</v>
      </c>
      <c r="N138" s="304">
        <v>1</v>
      </c>
      <c r="O138" s="304"/>
      <c r="P138" s="200"/>
      <c r="Q138" s="200"/>
    </row>
    <row r="139" spans="1:17" ht="96.6" x14ac:dyDescent="0.3">
      <c r="A139" s="183">
        <v>115</v>
      </c>
      <c r="B139" s="183">
        <v>2023</v>
      </c>
      <c r="C139" s="71" t="s">
        <v>716</v>
      </c>
      <c r="D139" s="71" t="s">
        <v>715</v>
      </c>
      <c r="E139" s="236">
        <v>9</v>
      </c>
      <c r="F139" s="240" t="s">
        <v>575</v>
      </c>
      <c r="G139" s="71" t="s">
        <v>581</v>
      </c>
      <c r="H139" s="184" t="s">
        <v>582</v>
      </c>
      <c r="I139" s="184" t="s">
        <v>578</v>
      </c>
      <c r="J139" s="237">
        <v>45187</v>
      </c>
      <c r="K139" s="189">
        <v>45291</v>
      </c>
      <c r="L139" s="184" t="s">
        <v>583</v>
      </c>
      <c r="M139" s="190" t="s">
        <v>584</v>
      </c>
      <c r="N139" s="304">
        <v>1</v>
      </c>
      <c r="O139" s="311"/>
      <c r="P139" s="200"/>
      <c r="Q139" s="200"/>
    </row>
    <row r="140" spans="1:17" ht="124.2" x14ac:dyDescent="0.3">
      <c r="A140" s="183">
        <v>116</v>
      </c>
      <c r="B140" s="183">
        <v>2023</v>
      </c>
      <c r="C140" s="71" t="s">
        <v>716</v>
      </c>
      <c r="D140" s="71" t="s">
        <v>715</v>
      </c>
      <c r="E140" s="236">
        <v>10</v>
      </c>
      <c r="F140" s="240" t="s">
        <v>575</v>
      </c>
      <c r="G140" s="71" t="s">
        <v>585</v>
      </c>
      <c r="H140" s="184" t="s">
        <v>582</v>
      </c>
      <c r="I140" s="184" t="s">
        <v>578</v>
      </c>
      <c r="J140" s="237">
        <v>45187</v>
      </c>
      <c r="K140" s="189">
        <v>45291</v>
      </c>
      <c r="L140" s="184" t="s">
        <v>586</v>
      </c>
      <c r="M140" s="190" t="s">
        <v>587</v>
      </c>
      <c r="N140" s="16">
        <v>0</v>
      </c>
      <c r="O140" s="128"/>
      <c r="P140" s="200"/>
      <c r="Q140" s="200"/>
    </row>
    <row r="141" spans="1:17" ht="55.2" x14ac:dyDescent="0.3">
      <c r="A141" s="183">
        <v>117</v>
      </c>
      <c r="B141" s="183">
        <v>2023</v>
      </c>
      <c r="C141" s="71" t="s">
        <v>716</v>
      </c>
      <c r="D141" s="71" t="s">
        <v>715</v>
      </c>
      <c r="E141" s="236">
        <v>11</v>
      </c>
      <c r="F141" s="240" t="s">
        <v>589</v>
      </c>
      <c r="G141" s="71" t="s">
        <v>590</v>
      </c>
      <c r="H141" s="184" t="s">
        <v>582</v>
      </c>
      <c r="I141" s="184" t="s">
        <v>591</v>
      </c>
      <c r="J141" s="237">
        <v>45187</v>
      </c>
      <c r="K141" s="237">
        <v>45245</v>
      </c>
      <c r="L141" s="184" t="s">
        <v>592</v>
      </c>
      <c r="M141" s="184" t="s">
        <v>593</v>
      </c>
      <c r="N141" s="16">
        <v>1</v>
      </c>
      <c r="O141" s="128" t="s">
        <v>1182</v>
      </c>
      <c r="P141" s="200"/>
      <c r="Q141" s="200"/>
    </row>
    <row r="142" spans="1:17" ht="96.6" x14ac:dyDescent="0.3">
      <c r="A142" s="183">
        <v>118</v>
      </c>
      <c r="B142" s="183">
        <v>2023</v>
      </c>
      <c r="C142" s="71" t="s">
        <v>716</v>
      </c>
      <c r="D142" s="71" t="s">
        <v>715</v>
      </c>
      <c r="E142" s="236">
        <v>12</v>
      </c>
      <c r="F142" s="240" t="s">
        <v>594</v>
      </c>
      <c r="G142" s="241" t="s">
        <v>595</v>
      </c>
      <c r="H142" s="236" t="s">
        <v>151</v>
      </c>
      <c r="I142" s="184" t="s">
        <v>537</v>
      </c>
      <c r="J142" s="237">
        <v>45187</v>
      </c>
      <c r="K142" s="237">
        <v>45245</v>
      </c>
      <c r="L142" s="236" t="s">
        <v>596</v>
      </c>
      <c r="M142" s="236" t="s">
        <v>597</v>
      </c>
      <c r="N142" s="128">
        <v>0.8</v>
      </c>
      <c r="O142" s="128" t="s">
        <v>1183</v>
      </c>
      <c r="P142" s="200"/>
      <c r="Q142" s="200"/>
    </row>
    <row r="143" spans="1:17" ht="138" x14ac:dyDescent="0.3">
      <c r="A143" s="183">
        <v>119</v>
      </c>
      <c r="B143" s="183">
        <v>2023</v>
      </c>
      <c r="C143" s="71" t="s">
        <v>716</v>
      </c>
      <c r="D143" s="71" t="s">
        <v>715</v>
      </c>
      <c r="E143" s="236">
        <v>13</v>
      </c>
      <c r="F143" s="240" t="s">
        <v>589</v>
      </c>
      <c r="G143" s="71" t="s">
        <v>598</v>
      </c>
      <c r="H143" s="184" t="s">
        <v>599</v>
      </c>
      <c r="I143" s="236" t="s">
        <v>570</v>
      </c>
      <c r="J143" s="237">
        <v>45187</v>
      </c>
      <c r="K143" s="237">
        <v>45245</v>
      </c>
      <c r="L143" s="184" t="s">
        <v>600</v>
      </c>
      <c r="M143" s="184" t="s">
        <v>601</v>
      </c>
      <c r="N143" s="16">
        <v>0</v>
      </c>
      <c r="O143" s="128" t="s">
        <v>550</v>
      </c>
      <c r="P143" s="200"/>
      <c r="Q143" s="200"/>
    </row>
    <row r="144" spans="1:17" ht="96.6" x14ac:dyDescent="0.3">
      <c r="A144" s="183">
        <v>120</v>
      </c>
      <c r="B144" s="183">
        <v>2023</v>
      </c>
      <c r="C144" s="71" t="s">
        <v>716</v>
      </c>
      <c r="D144" s="71" t="s">
        <v>715</v>
      </c>
      <c r="E144" s="236">
        <v>14</v>
      </c>
      <c r="F144" s="240" t="s">
        <v>589</v>
      </c>
      <c r="G144" s="71" t="s">
        <v>602</v>
      </c>
      <c r="H144" s="184" t="s">
        <v>603</v>
      </c>
      <c r="I144" s="184" t="s">
        <v>537</v>
      </c>
      <c r="J144" s="237">
        <v>45187</v>
      </c>
      <c r="K144" s="237">
        <v>45245</v>
      </c>
      <c r="L144" s="184" t="s">
        <v>604</v>
      </c>
      <c r="M144" s="184" t="s">
        <v>605</v>
      </c>
      <c r="N144" s="16">
        <v>0.8</v>
      </c>
      <c r="O144" s="308" t="s">
        <v>1184</v>
      </c>
      <c r="P144" s="200"/>
      <c r="Q144" s="200"/>
    </row>
    <row r="145" spans="1:17" ht="69" x14ac:dyDescent="0.3">
      <c r="A145" s="183">
        <v>121</v>
      </c>
      <c r="B145" s="183">
        <v>2023</v>
      </c>
      <c r="C145" s="71" t="s">
        <v>716</v>
      </c>
      <c r="D145" s="71" t="s">
        <v>715</v>
      </c>
      <c r="E145" s="236">
        <v>15</v>
      </c>
      <c r="F145" s="240" t="s">
        <v>589</v>
      </c>
      <c r="G145" s="217" t="s">
        <v>606</v>
      </c>
      <c r="H145" s="184" t="s">
        <v>603</v>
      </c>
      <c r="I145" s="184" t="s">
        <v>537</v>
      </c>
      <c r="J145" s="237">
        <v>45187</v>
      </c>
      <c r="K145" s="237">
        <v>45245</v>
      </c>
      <c r="L145" s="184" t="s">
        <v>607</v>
      </c>
      <c r="M145" s="184" t="s">
        <v>608</v>
      </c>
      <c r="N145" s="16">
        <v>0.8</v>
      </c>
      <c r="O145" s="309" t="s">
        <v>1185</v>
      </c>
      <c r="P145" s="200"/>
      <c r="Q145" s="200"/>
    </row>
    <row r="146" spans="1:17" ht="96.6" x14ac:dyDescent="0.3">
      <c r="A146" s="183">
        <v>122</v>
      </c>
      <c r="B146" s="183">
        <v>2023</v>
      </c>
      <c r="C146" s="71" t="s">
        <v>716</v>
      </c>
      <c r="D146" s="71" t="s">
        <v>715</v>
      </c>
      <c r="E146" s="236">
        <v>16</v>
      </c>
      <c r="F146" s="240" t="s">
        <v>589</v>
      </c>
      <c r="G146" s="241" t="s">
        <v>609</v>
      </c>
      <c r="H146" s="236" t="s">
        <v>603</v>
      </c>
      <c r="I146" s="236" t="s">
        <v>610</v>
      </c>
      <c r="J146" s="237">
        <v>45187</v>
      </c>
      <c r="K146" s="237">
        <v>45245</v>
      </c>
      <c r="L146" s="236" t="s">
        <v>611</v>
      </c>
      <c r="M146" s="236" t="s">
        <v>612</v>
      </c>
      <c r="N146" s="134">
        <v>0.8</v>
      </c>
      <c r="O146" s="309" t="s">
        <v>1184</v>
      </c>
      <c r="P146" s="200"/>
      <c r="Q146" s="200"/>
    </row>
    <row r="147" spans="1:17" ht="142.80000000000001" x14ac:dyDescent="0.3">
      <c r="A147" s="183">
        <v>123</v>
      </c>
      <c r="B147" s="183">
        <v>2023</v>
      </c>
      <c r="C147" s="71" t="s">
        <v>716</v>
      </c>
      <c r="D147" s="71" t="s">
        <v>715</v>
      </c>
      <c r="E147" s="236">
        <v>17</v>
      </c>
      <c r="F147" s="240" t="s">
        <v>589</v>
      </c>
      <c r="G147" s="217" t="s">
        <v>613</v>
      </c>
      <c r="H147" s="184" t="s">
        <v>614</v>
      </c>
      <c r="I147" s="184" t="s">
        <v>615</v>
      </c>
      <c r="J147" s="237">
        <v>45187</v>
      </c>
      <c r="K147" s="237">
        <v>45245</v>
      </c>
      <c r="L147" s="184" t="s">
        <v>616</v>
      </c>
      <c r="M147" s="184" t="s">
        <v>617</v>
      </c>
      <c r="N147" s="16">
        <v>0.5</v>
      </c>
      <c r="O147" s="128" t="s">
        <v>618</v>
      </c>
      <c r="P147" s="200"/>
      <c r="Q147" s="200"/>
    </row>
    <row r="148" spans="1:17" ht="82.8" x14ac:dyDescent="0.3">
      <c r="A148" s="183">
        <v>124</v>
      </c>
      <c r="B148" s="183">
        <v>2023</v>
      </c>
      <c r="C148" s="71" t="s">
        <v>716</v>
      </c>
      <c r="D148" s="71" t="s">
        <v>715</v>
      </c>
      <c r="E148" s="236">
        <v>18</v>
      </c>
      <c r="F148" s="240" t="s">
        <v>589</v>
      </c>
      <c r="G148" s="241" t="s">
        <v>619</v>
      </c>
      <c r="H148" s="184" t="s">
        <v>582</v>
      </c>
      <c r="I148" s="236" t="s">
        <v>620</v>
      </c>
      <c r="J148" s="237">
        <v>45187</v>
      </c>
      <c r="K148" s="237">
        <v>45245</v>
      </c>
      <c r="L148" s="236" t="s">
        <v>621</v>
      </c>
      <c r="M148" s="238" t="s">
        <v>622</v>
      </c>
      <c r="N148" s="128">
        <v>0</v>
      </c>
      <c r="O148" s="128" t="s">
        <v>550</v>
      </c>
      <c r="P148" s="200"/>
      <c r="Q148" s="200"/>
    </row>
    <row r="149" spans="1:17" ht="82.8" x14ac:dyDescent="0.3">
      <c r="A149" s="183">
        <v>125</v>
      </c>
      <c r="B149" s="183">
        <v>2023</v>
      </c>
      <c r="C149" s="71" t="s">
        <v>716</v>
      </c>
      <c r="D149" s="71" t="s">
        <v>715</v>
      </c>
      <c r="E149" s="236">
        <v>19</v>
      </c>
      <c r="F149" s="240" t="s">
        <v>589</v>
      </c>
      <c r="G149" s="241" t="s">
        <v>623</v>
      </c>
      <c r="H149" s="184" t="s">
        <v>582</v>
      </c>
      <c r="I149" s="236" t="s">
        <v>624</v>
      </c>
      <c r="J149" s="237">
        <v>45187</v>
      </c>
      <c r="K149" s="189">
        <v>45291</v>
      </c>
      <c r="L149" s="236" t="s">
        <v>625</v>
      </c>
      <c r="M149" s="238" t="s">
        <v>626</v>
      </c>
      <c r="N149" s="128">
        <v>1</v>
      </c>
      <c r="O149" s="310" t="s">
        <v>1186</v>
      </c>
      <c r="P149" s="200"/>
      <c r="Q149" s="200"/>
    </row>
    <row r="150" spans="1:17" ht="55.2" x14ac:dyDescent="0.3">
      <c r="A150" s="183">
        <v>126</v>
      </c>
      <c r="B150" s="183">
        <v>2023</v>
      </c>
      <c r="C150" s="71" t="s">
        <v>716</v>
      </c>
      <c r="D150" s="71" t="s">
        <v>715</v>
      </c>
      <c r="E150" s="236">
        <v>20</v>
      </c>
      <c r="F150" s="240" t="s">
        <v>627</v>
      </c>
      <c r="G150" s="241" t="s">
        <v>628</v>
      </c>
      <c r="H150" s="184" t="s">
        <v>603</v>
      </c>
      <c r="I150" s="184" t="s">
        <v>537</v>
      </c>
      <c r="J150" s="237">
        <v>45187</v>
      </c>
      <c r="K150" s="237">
        <v>45245</v>
      </c>
      <c r="L150" s="236" t="s">
        <v>629</v>
      </c>
      <c r="M150" s="236" t="s">
        <v>630</v>
      </c>
      <c r="N150" s="128">
        <v>1</v>
      </c>
      <c r="O150" s="128" t="s">
        <v>1187</v>
      </c>
      <c r="P150" s="200"/>
      <c r="Q150" s="200"/>
    </row>
    <row r="151" spans="1:17" ht="110.4" x14ac:dyDescent="0.3">
      <c r="A151" s="183">
        <v>127</v>
      </c>
      <c r="B151" s="183">
        <v>2023</v>
      </c>
      <c r="C151" s="71" t="s">
        <v>716</v>
      </c>
      <c r="D151" s="71" t="s">
        <v>715</v>
      </c>
      <c r="E151" s="236">
        <v>21</v>
      </c>
      <c r="F151" s="240" t="s">
        <v>632</v>
      </c>
      <c r="G151" s="192" t="s">
        <v>633</v>
      </c>
      <c r="H151" s="184" t="s">
        <v>582</v>
      </c>
      <c r="I151" s="184" t="s">
        <v>634</v>
      </c>
      <c r="J151" s="237">
        <v>45187</v>
      </c>
      <c r="K151" s="189">
        <v>45260</v>
      </c>
      <c r="L151" s="184" t="s">
        <v>635</v>
      </c>
      <c r="M151" s="184" t="s">
        <v>636</v>
      </c>
      <c r="N151" s="305">
        <v>1</v>
      </c>
      <c r="O151" s="305" t="s">
        <v>637</v>
      </c>
      <c r="P151" s="200"/>
      <c r="Q151" s="200"/>
    </row>
    <row r="152" spans="1:17" ht="55.2" x14ac:dyDescent="0.3">
      <c r="A152" s="183">
        <v>128</v>
      </c>
      <c r="B152" s="183">
        <v>2023</v>
      </c>
      <c r="C152" s="71" t="s">
        <v>716</v>
      </c>
      <c r="D152" s="71" t="s">
        <v>715</v>
      </c>
      <c r="E152" s="236">
        <v>22</v>
      </c>
      <c r="F152" s="240" t="s">
        <v>632</v>
      </c>
      <c r="G152" s="71" t="s">
        <v>638</v>
      </c>
      <c r="H152" s="184" t="s">
        <v>582</v>
      </c>
      <c r="I152" s="184" t="s">
        <v>634</v>
      </c>
      <c r="J152" s="237">
        <v>45187</v>
      </c>
      <c r="K152" s="189">
        <v>45230</v>
      </c>
      <c r="L152" s="184" t="s">
        <v>639</v>
      </c>
      <c r="M152" s="184" t="s">
        <v>640</v>
      </c>
      <c r="N152" s="16">
        <v>1</v>
      </c>
      <c r="O152" s="128" t="s">
        <v>1171</v>
      </c>
      <c r="P152" s="200"/>
      <c r="Q152" s="200"/>
    </row>
    <row r="153" spans="1:17" ht="124.2" x14ac:dyDescent="0.3">
      <c r="A153" s="183">
        <v>129</v>
      </c>
      <c r="B153" s="183">
        <v>2023</v>
      </c>
      <c r="C153" s="71" t="s">
        <v>716</v>
      </c>
      <c r="D153" s="71" t="s">
        <v>715</v>
      </c>
      <c r="E153" s="236">
        <v>23</v>
      </c>
      <c r="F153" s="240" t="s">
        <v>632</v>
      </c>
      <c r="G153" s="71" t="s">
        <v>641</v>
      </c>
      <c r="H153" s="184" t="s">
        <v>582</v>
      </c>
      <c r="I153" s="184" t="s">
        <v>634</v>
      </c>
      <c r="J153" s="237">
        <v>45187</v>
      </c>
      <c r="K153" s="189">
        <v>45260</v>
      </c>
      <c r="L153" s="184" t="s">
        <v>642</v>
      </c>
      <c r="M153" s="184" t="s">
        <v>643</v>
      </c>
      <c r="N153" s="305">
        <v>1</v>
      </c>
      <c r="O153" s="306" t="s">
        <v>644</v>
      </c>
      <c r="P153" s="200"/>
      <c r="Q153" s="200"/>
    </row>
    <row r="154" spans="1:17" ht="96.6" x14ac:dyDescent="0.3">
      <c r="A154" s="183">
        <v>130</v>
      </c>
      <c r="B154" s="183">
        <v>2023</v>
      </c>
      <c r="C154" s="71" t="s">
        <v>716</v>
      </c>
      <c r="D154" s="71" t="s">
        <v>715</v>
      </c>
      <c r="E154" s="236">
        <v>24</v>
      </c>
      <c r="F154" s="240" t="s">
        <v>632</v>
      </c>
      <c r="G154" s="71" t="s">
        <v>645</v>
      </c>
      <c r="H154" s="184" t="s">
        <v>582</v>
      </c>
      <c r="I154" s="184" t="s">
        <v>646</v>
      </c>
      <c r="J154" s="237">
        <v>45187</v>
      </c>
      <c r="K154" s="189">
        <v>45473</v>
      </c>
      <c r="L154" s="184" t="s">
        <v>647</v>
      </c>
      <c r="M154" s="184" t="s">
        <v>648</v>
      </c>
      <c r="N154" s="16">
        <v>0</v>
      </c>
      <c r="O154" s="16" t="s">
        <v>649</v>
      </c>
      <c r="P154" s="200"/>
      <c r="Q154" s="200"/>
    </row>
    <row r="155" spans="1:17" ht="96.6" x14ac:dyDescent="0.3">
      <c r="A155" s="183">
        <v>131</v>
      </c>
      <c r="B155" s="183">
        <v>2023</v>
      </c>
      <c r="C155" s="71" t="s">
        <v>716</v>
      </c>
      <c r="D155" s="71" t="s">
        <v>715</v>
      </c>
      <c r="E155" s="236">
        <v>25</v>
      </c>
      <c r="F155" s="240" t="s">
        <v>632</v>
      </c>
      <c r="G155" s="71" t="s">
        <v>650</v>
      </c>
      <c r="H155" s="184" t="s">
        <v>582</v>
      </c>
      <c r="I155" s="184" t="s">
        <v>634</v>
      </c>
      <c r="J155" s="237">
        <v>45187</v>
      </c>
      <c r="K155" s="189">
        <v>45291</v>
      </c>
      <c r="L155" s="184" t="s">
        <v>651</v>
      </c>
      <c r="M155" s="184" t="s">
        <v>652</v>
      </c>
      <c r="N155" s="16">
        <v>0.5</v>
      </c>
      <c r="O155" s="16" t="s">
        <v>1172</v>
      </c>
      <c r="P155" s="200"/>
      <c r="Q155" s="200"/>
    </row>
    <row r="156" spans="1:17" ht="82.8" x14ac:dyDescent="0.3">
      <c r="A156" s="183">
        <v>132</v>
      </c>
      <c r="B156" s="183">
        <v>2023</v>
      </c>
      <c r="C156" s="71" t="s">
        <v>716</v>
      </c>
      <c r="D156" s="71" t="s">
        <v>715</v>
      </c>
      <c r="E156" s="236">
        <v>26</v>
      </c>
      <c r="F156" s="240" t="s">
        <v>632</v>
      </c>
      <c r="G156" s="217" t="s">
        <v>653</v>
      </c>
      <c r="H156" s="184" t="s">
        <v>582</v>
      </c>
      <c r="I156" s="184" t="s">
        <v>634</v>
      </c>
      <c r="J156" s="237">
        <v>45187</v>
      </c>
      <c r="K156" s="189">
        <v>45230</v>
      </c>
      <c r="L156" s="184" t="s">
        <v>654</v>
      </c>
      <c r="M156" s="184" t="s">
        <v>655</v>
      </c>
      <c r="N156" s="16">
        <v>0.5</v>
      </c>
      <c r="O156" s="128" t="s">
        <v>656</v>
      </c>
      <c r="P156" s="200"/>
      <c r="Q156" s="200"/>
    </row>
    <row r="157" spans="1:17" ht="82.8" x14ac:dyDescent="0.3">
      <c r="A157" s="183">
        <v>133</v>
      </c>
      <c r="B157" s="183">
        <v>2023</v>
      </c>
      <c r="C157" s="71" t="s">
        <v>716</v>
      </c>
      <c r="D157" s="71" t="s">
        <v>715</v>
      </c>
      <c r="E157" s="236">
        <v>27</v>
      </c>
      <c r="F157" s="240" t="s">
        <v>632</v>
      </c>
      <c r="G157" s="217" t="s">
        <v>657</v>
      </c>
      <c r="H157" s="184" t="s">
        <v>582</v>
      </c>
      <c r="I157" s="184" t="s">
        <v>634</v>
      </c>
      <c r="J157" s="237">
        <v>45187</v>
      </c>
      <c r="K157" s="189" t="s">
        <v>658</v>
      </c>
      <c r="L157" s="184" t="s">
        <v>659</v>
      </c>
      <c r="M157" s="190" t="s">
        <v>660</v>
      </c>
      <c r="N157" s="16">
        <v>1</v>
      </c>
      <c r="O157" s="128" t="s">
        <v>1173</v>
      </c>
      <c r="P157" s="200"/>
      <c r="Q157" s="200"/>
    </row>
    <row r="158" spans="1:17" ht="151.80000000000001" x14ac:dyDescent="0.3">
      <c r="A158" s="183">
        <v>134</v>
      </c>
      <c r="B158" s="183">
        <v>2023</v>
      </c>
      <c r="C158" s="71" t="s">
        <v>716</v>
      </c>
      <c r="D158" s="71" t="s">
        <v>715</v>
      </c>
      <c r="E158" s="236">
        <v>28</v>
      </c>
      <c r="F158" s="240" t="s">
        <v>662</v>
      </c>
      <c r="G158" s="192" t="s">
        <v>663</v>
      </c>
      <c r="H158" s="184" t="s">
        <v>664</v>
      </c>
      <c r="I158" s="184" t="s">
        <v>665</v>
      </c>
      <c r="J158" s="237">
        <v>45187</v>
      </c>
      <c r="K158" s="237">
        <v>45245</v>
      </c>
      <c r="L158" s="184" t="s">
        <v>666</v>
      </c>
      <c r="M158" s="190" t="s">
        <v>667</v>
      </c>
      <c r="N158" s="16">
        <v>1</v>
      </c>
      <c r="O158" s="16" t="s">
        <v>1174</v>
      </c>
      <c r="P158" s="200"/>
      <c r="Q158" s="200"/>
    </row>
    <row r="159" spans="1:17" ht="110.4" x14ac:dyDescent="0.3">
      <c r="A159" s="183">
        <v>135</v>
      </c>
      <c r="B159" s="183">
        <v>2023</v>
      </c>
      <c r="C159" s="71" t="s">
        <v>716</v>
      </c>
      <c r="D159" s="71" t="s">
        <v>715</v>
      </c>
      <c r="E159" s="236">
        <v>29</v>
      </c>
      <c r="F159" s="240" t="s">
        <v>662</v>
      </c>
      <c r="G159" s="217" t="s">
        <v>668</v>
      </c>
      <c r="H159" s="184" t="s">
        <v>664</v>
      </c>
      <c r="I159" s="184" t="s">
        <v>665</v>
      </c>
      <c r="J159" s="237">
        <v>45187</v>
      </c>
      <c r="K159" s="237">
        <v>45245</v>
      </c>
      <c r="L159" s="184" t="s">
        <v>669</v>
      </c>
      <c r="M159" s="190" t="s">
        <v>670</v>
      </c>
      <c r="N159" s="16">
        <v>0</v>
      </c>
      <c r="O159" s="16"/>
      <c r="P159" s="200"/>
      <c r="Q159" s="200"/>
    </row>
    <row r="160" spans="1:17" ht="179.4" x14ac:dyDescent="0.3">
      <c r="A160" s="183">
        <v>136</v>
      </c>
      <c r="B160" s="183">
        <v>2023</v>
      </c>
      <c r="C160" s="71" t="s">
        <v>716</v>
      </c>
      <c r="D160" s="71" t="s">
        <v>715</v>
      </c>
      <c r="E160" s="236">
        <v>30</v>
      </c>
      <c r="F160" s="240" t="s">
        <v>662</v>
      </c>
      <c r="G160" s="217" t="s">
        <v>671</v>
      </c>
      <c r="H160" s="184" t="s">
        <v>664</v>
      </c>
      <c r="I160" s="184" t="s">
        <v>665</v>
      </c>
      <c r="J160" s="237">
        <v>45187</v>
      </c>
      <c r="K160" s="237">
        <v>45245</v>
      </c>
      <c r="L160" s="184" t="s">
        <v>672</v>
      </c>
      <c r="M160" s="184" t="s">
        <v>673</v>
      </c>
      <c r="N160" s="16">
        <v>1</v>
      </c>
      <c r="O160" s="16"/>
      <c r="P160" s="200"/>
      <c r="Q160" s="200"/>
    </row>
    <row r="161" spans="1:17" ht="96.6" x14ac:dyDescent="0.3">
      <c r="A161" s="183">
        <v>137</v>
      </c>
      <c r="B161" s="183">
        <v>2023</v>
      </c>
      <c r="C161" s="71" t="s">
        <v>716</v>
      </c>
      <c r="D161" s="71" t="s">
        <v>715</v>
      </c>
      <c r="E161" s="236">
        <v>31</v>
      </c>
      <c r="F161" s="240" t="s">
        <v>662</v>
      </c>
      <c r="G161" s="217" t="s">
        <v>674</v>
      </c>
      <c r="H161" s="184" t="s">
        <v>664</v>
      </c>
      <c r="I161" s="184" t="s">
        <v>665</v>
      </c>
      <c r="J161" s="237">
        <v>45187</v>
      </c>
      <c r="K161" s="237">
        <v>45245</v>
      </c>
      <c r="L161" s="184" t="s">
        <v>675</v>
      </c>
      <c r="M161" s="190" t="s">
        <v>676</v>
      </c>
      <c r="N161" s="16">
        <v>1</v>
      </c>
      <c r="O161" s="16"/>
      <c r="P161" s="200"/>
      <c r="Q161" s="200"/>
    </row>
    <row r="162" spans="1:17" ht="234.6" x14ac:dyDescent="0.3">
      <c r="A162" s="183">
        <v>138</v>
      </c>
      <c r="B162" s="183">
        <v>2023</v>
      </c>
      <c r="C162" s="71" t="s">
        <v>716</v>
      </c>
      <c r="D162" s="71" t="s">
        <v>715</v>
      </c>
      <c r="E162" s="236">
        <v>32</v>
      </c>
      <c r="F162" s="240" t="s">
        <v>662</v>
      </c>
      <c r="G162" s="217" t="s">
        <v>677</v>
      </c>
      <c r="H162" s="184" t="s">
        <v>664</v>
      </c>
      <c r="I162" s="184" t="s">
        <v>665</v>
      </c>
      <c r="J162" s="237">
        <v>45187</v>
      </c>
      <c r="K162" s="237">
        <v>45245</v>
      </c>
      <c r="L162" s="184" t="s">
        <v>678</v>
      </c>
      <c r="M162" s="190" t="s">
        <v>679</v>
      </c>
      <c r="N162" s="16">
        <v>0</v>
      </c>
      <c r="O162" s="16" t="s">
        <v>1175</v>
      </c>
      <c r="P162" s="200"/>
      <c r="Q162" s="200"/>
    </row>
    <row r="163" spans="1:17" ht="96.6" x14ac:dyDescent="0.3">
      <c r="A163" s="183">
        <v>139</v>
      </c>
      <c r="B163" s="183">
        <v>2023</v>
      </c>
      <c r="C163" s="71" t="s">
        <v>716</v>
      </c>
      <c r="D163" s="71" t="s">
        <v>715</v>
      </c>
      <c r="E163" s="236">
        <v>33</v>
      </c>
      <c r="F163" s="240" t="s">
        <v>681</v>
      </c>
      <c r="G163" s="217" t="s">
        <v>682</v>
      </c>
      <c r="H163" s="184" t="s">
        <v>683</v>
      </c>
      <c r="I163" s="184" t="s">
        <v>684</v>
      </c>
      <c r="J163" s="237">
        <v>45187</v>
      </c>
      <c r="K163" s="237">
        <v>45245</v>
      </c>
      <c r="L163" s="184" t="s">
        <v>685</v>
      </c>
      <c r="M163" s="190" t="s">
        <v>686</v>
      </c>
      <c r="N163" s="16">
        <v>0</v>
      </c>
      <c r="O163" s="16"/>
      <c r="P163" s="200"/>
      <c r="Q163" s="200"/>
    </row>
    <row r="164" spans="1:17" ht="179.4" x14ac:dyDescent="0.3">
      <c r="A164" s="183">
        <v>140</v>
      </c>
      <c r="B164" s="183">
        <v>2023</v>
      </c>
      <c r="C164" s="71" t="s">
        <v>716</v>
      </c>
      <c r="D164" s="71" t="s">
        <v>715</v>
      </c>
      <c r="E164" s="236">
        <v>34</v>
      </c>
      <c r="F164" s="240" t="s">
        <v>681</v>
      </c>
      <c r="G164" s="241" t="s">
        <v>687</v>
      </c>
      <c r="H164" s="184" t="s">
        <v>582</v>
      </c>
      <c r="I164" s="184" t="s">
        <v>688</v>
      </c>
      <c r="J164" s="237">
        <v>45187</v>
      </c>
      <c r="K164" s="237">
        <v>45245</v>
      </c>
      <c r="L164" s="236" t="s">
        <v>689</v>
      </c>
      <c r="M164" s="238" t="s">
        <v>690</v>
      </c>
      <c r="N164" s="128">
        <v>1</v>
      </c>
      <c r="O164" s="307" t="s">
        <v>1176</v>
      </c>
      <c r="P164" s="200"/>
      <c r="Q164" s="200"/>
    </row>
    <row r="165" spans="1:17" ht="124.2" x14ac:dyDescent="0.3">
      <c r="A165" s="183">
        <v>141</v>
      </c>
      <c r="B165" s="183">
        <v>2023</v>
      </c>
      <c r="C165" s="71" t="s">
        <v>716</v>
      </c>
      <c r="D165" s="71" t="s">
        <v>715</v>
      </c>
      <c r="E165" s="236">
        <v>35</v>
      </c>
      <c r="F165" s="240" t="s">
        <v>681</v>
      </c>
      <c r="G165" s="240" t="s">
        <v>691</v>
      </c>
      <c r="H165" s="184" t="s">
        <v>582</v>
      </c>
      <c r="I165" s="184" t="s">
        <v>692</v>
      </c>
      <c r="J165" s="237">
        <v>45187</v>
      </c>
      <c r="K165" s="237">
        <v>45275</v>
      </c>
      <c r="L165" s="236" t="s">
        <v>693</v>
      </c>
      <c r="M165" s="238" t="s">
        <v>694</v>
      </c>
      <c r="N165" s="128">
        <v>0.5</v>
      </c>
      <c r="O165" s="128" t="s">
        <v>1177</v>
      </c>
      <c r="P165" s="200"/>
      <c r="Q165" s="200"/>
    </row>
    <row r="166" spans="1:17" ht="69" x14ac:dyDescent="0.3">
      <c r="A166" s="183">
        <v>142</v>
      </c>
      <c r="B166" s="183">
        <v>2023</v>
      </c>
      <c r="C166" s="71" t="s">
        <v>716</v>
      </c>
      <c r="D166" s="71" t="s">
        <v>715</v>
      </c>
      <c r="E166" s="236">
        <v>36</v>
      </c>
      <c r="F166" s="240" t="s">
        <v>696</v>
      </c>
      <c r="G166" s="240" t="s">
        <v>697</v>
      </c>
      <c r="H166" s="184" t="s">
        <v>603</v>
      </c>
      <c r="I166" s="184" t="s">
        <v>537</v>
      </c>
      <c r="J166" s="237">
        <v>45187</v>
      </c>
      <c r="K166" s="237">
        <v>45245</v>
      </c>
      <c r="L166" s="236" t="s">
        <v>698</v>
      </c>
      <c r="M166" s="238" t="s">
        <v>699</v>
      </c>
      <c r="N166" s="128">
        <v>1</v>
      </c>
      <c r="O166" s="128" t="s">
        <v>1178</v>
      </c>
      <c r="P166" s="200"/>
      <c r="Q166" s="200"/>
    </row>
    <row r="167" spans="1:17" ht="82.8" x14ac:dyDescent="0.3">
      <c r="A167" s="183">
        <v>143</v>
      </c>
      <c r="B167" s="183">
        <v>2023</v>
      </c>
      <c r="C167" s="71" t="s">
        <v>716</v>
      </c>
      <c r="D167" s="71" t="s">
        <v>715</v>
      </c>
      <c r="E167" s="236">
        <v>37</v>
      </c>
      <c r="F167" s="240" t="s">
        <v>696</v>
      </c>
      <c r="G167" s="240" t="s">
        <v>700</v>
      </c>
      <c r="H167" s="184" t="s">
        <v>603</v>
      </c>
      <c r="I167" s="184" t="s">
        <v>537</v>
      </c>
      <c r="J167" s="237">
        <v>45187</v>
      </c>
      <c r="K167" s="237">
        <v>45245</v>
      </c>
      <c r="L167" s="236" t="s">
        <v>701</v>
      </c>
      <c r="M167" s="236" t="s">
        <v>702</v>
      </c>
      <c r="N167" s="128">
        <v>0</v>
      </c>
      <c r="O167" s="128" t="s">
        <v>1179</v>
      </c>
      <c r="P167" s="200"/>
      <c r="Q167" s="200"/>
    </row>
    <row r="168" spans="1:17" ht="82.8" x14ac:dyDescent="0.3">
      <c r="A168" s="183">
        <v>144</v>
      </c>
      <c r="B168" s="183">
        <v>2023</v>
      </c>
      <c r="C168" s="71" t="s">
        <v>716</v>
      </c>
      <c r="D168" s="71" t="s">
        <v>715</v>
      </c>
      <c r="E168" s="236">
        <v>38</v>
      </c>
      <c r="F168" s="240" t="s">
        <v>696</v>
      </c>
      <c r="G168" s="240" t="s">
        <v>703</v>
      </c>
      <c r="H168" s="184" t="s">
        <v>582</v>
      </c>
      <c r="I168" s="236" t="s">
        <v>704</v>
      </c>
      <c r="J168" s="237">
        <v>45187</v>
      </c>
      <c r="K168" s="237">
        <v>45245</v>
      </c>
      <c r="L168" s="236" t="s">
        <v>705</v>
      </c>
      <c r="M168" s="236" t="s">
        <v>706</v>
      </c>
      <c r="N168" s="128">
        <v>1</v>
      </c>
      <c r="O168" s="128" t="s">
        <v>1180</v>
      </c>
      <c r="P168" s="200"/>
      <c r="Q168" s="200"/>
    </row>
    <row r="169" spans="1:17" ht="124.2" x14ac:dyDescent="0.3">
      <c r="A169" s="183">
        <v>145</v>
      </c>
      <c r="B169" s="183">
        <v>2023</v>
      </c>
      <c r="C169" s="71" t="s">
        <v>716</v>
      </c>
      <c r="D169" s="71" t="s">
        <v>715</v>
      </c>
      <c r="E169" s="236">
        <v>39</v>
      </c>
      <c r="F169" s="240" t="s">
        <v>696</v>
      </c>
      <c r="G169" s="240" t="s">
        <v>707</v>
      </c>
      <c r="H169" s="184" t="s">
        <v>708</v>
      </c>
      <c r="I169" s="236" t="s">
        <v>709</v>
      </c>
      <c r="J169" s="237">
        <v>45187</v>
      </c>
      <c r="K169" s="237">
        <v>45245</v>
      </c>
      <c r="L169" s="236" t="s">
        <v>710</v>
      </c>
      <c r="M169" s="236" t="s">
        <v>711</v>
      </c>
      <c r="N169" s="128">
        <v>1</v>
      </c>
      <c r="O169" s="128" t="s">
        <v>1181</v>
      </c>
      <c r="P169" s="200"/>
      <c r="Q169" s="200"/>
    </row>
    <row r="170" spans="1:17" ht="69" x14ac:dyDescent="0.3">
      <c r="A170" s="183">
        <v>146</v>
      </c>
      <c r="B170" s="183">
        <v>2023</v>
      </c>
      <c r="C170" s="71" t="s">
        <v>716</v>
      </c>
      <c r="D170" s="71" t="s">
        <v>715</v>
      </c>
      <c r="E170" s="236">
        <v>40</v>
      </c>
      <c r="F170" s="240" t="s">
        <v>696</v>
      </c>
      <c r="G170" s="240" t="s">
        <v>712</v>
      </c>
      <c r="H170" s="184" t="s">
        <v>582</v>
      </c>
      <c r="I170" s="236" t="s">
        <v>704</v>
      </c>
      <c r="J170" s="237">
        <v>45187</v>
      </c>
      <c r="K170" s="237">
        <v>45245</v>
      </c>
      <c r="L170" s="236" t="s">
        <v>713</v>
      </c>
      <c r="M170" s="236" t="s">
        <v>714</v>
      </c>
      <c r="N170" s="128">
        <v>1</v>
      </c>
      <c r="O170" s="128" t="s">
        <v>1180</v>
      </c>
      <c r="P170" s="200"/>
      <c r="Q170" s="200"/>
    </row>
    <row r="171" spans="1:17" ht="193.2" x14ac:dyDescent="0.3">
      <c r="A171" s="183">
        <v>147</v>
      </c>
      <c r="B171" s="183">
        <v>2024</v>
      </c>
      <c r="C171" s="184" t="s">
        <v>153</v>
      </c>
      <c r="D171" s="187" t="s">
        <v>1011</v>
      </c>
      <c r="E171" s="287">
        <v>1</v>
      </c>
      <c r="F171" s="260" t="s">
        <v>828</v>
      </c>
      <c r="G171" s="262" t="s">
        <v>829</v>
      </c>
      <c r="H171" s="263" t="s">
        <v>830</v>
      </c>
      <c r="I171" s="262" t="s">
        <v>831</v>
      </c>
      <c r="J171" s="264">
        <v>45658</v>
      </c>
      <c r="K171" s="264">
        <v>45731</v>
      </c>
      <c r="L171" s="263" t="s">
        <v>832</v>
      </c>
      <c r="M171" s="263" t="s">
        <v>833</v>
      </c>
      <c r="N171" s="238">
        <v>0</v>
      </c>
    </row>
    <row r="172" spans="1:17" ht="262.2" x14ac:dyDescent="0.3">
      <c r="A172" s="183">
        <v>148</v>
      </c>
      <c r="B172" s="183">
        <v>2024</v>
      </c>
      <c r="C172" s="184" t="s">
        <v>153</v>
      </c>
      <c r="D172" s="187" t="s">
        <v>1011</v>
      </c>
      <c r="E172" s="261">
        <v>2</v>
      </c>
      <c r="F172" s="265" t="s">
        <v>834</v>
      </c>
      <c r="G172" s="262" t="s">
        <v>835</v>
      </c>
      <c r="H172" s="263" t="s">
        <v>830</v>
      </c>
      <c r="I172" s="262" t="s">
        <v>831</v>
      </c>
      <c r="J172" s="264">
        <v>45658</v>
      </c>
      <c r="K172" s="264">
        <v>45777</v>
      </c>
      <c r="L172" s="263" t="s">
        <v>836</v>
      </c>
      <c r="M172" s="263" t="s">
        <v>837</v>
      </c>
      <c r="N172" s="238">
        <v>0</v>
      </c>
    </row>
    <row r="173" spans="1:17" ht="289.8" x14ac:dyDescent="0.3">
      <c r="A173" s="183">
        <v>149</v>
      </c>
      <c r="B173" s="183">
        <v>2024</v>
      </c>
      <c r="C173" s="184" t="s">
        <v>153</v>
      </c>
      <c r="D173" s="187" t="s">
        <v>1011</v>
      </c>
      <c r="E173" s="261">
        <v>3</v>
      </c>
      <c r="F173" s="265" t="s">
        <v>838</v>
      </c>
      <c r="G173" s="262" t="s">
        <v>839</v>
      </c>
      <c r="H173" s="266" t="s">
        <v>830</v>
      </c>
      <c r="I173" s="267" t="s">
        <v>831</v>
      </c>
      <c r="J173" s="264">
        <v>45658</v>
      </c>
      <c r="K173" s="264">
        <v>45731</v>
      </c>
      <c r="L173" s="263" t="s">
        <v>840</v>
      </c>
      <c r="M173" s="263" t="s">
        <v>841</v>
      </c>
      <c r="N173" s="238">
        <v>0</v>
      </c>
    </row>
    <row r="174" spans="1:17" ht="220.8" x14ac:dyDescent="0.3">
      <c r="A174" s="183">
        <v>150</v>
      </c>
      <c r="B174" s="183">
        <v>2024</v>
      </c>
      <c r="C174" s="184" t="s">
        <v>153</v>
      </c>
      <c r="D174" s="187" t="s">
        <v>1011</v>
      </c>
      <c r="E174" s="261">
        <v>4</v>
      </c>
      <c r="F174" s="265" t="s">
        <v>842</v>
      </c>
      <c r="G174" s="262" t="s">
        <v>843</v>
      </c>
      <c r="H174" s="263" t="s">
        <v>830</v>
      </c>
      <c r="I174" s="263" t="s">
        <v>844</v>
      </c>
      <c r="J174" s="264">
        <v>45658</v>
      </c>
      <c r="K174" s="264">
        <v>45765</v>
      </c>
      <c r="L174" s="268" t="s">
        <v>845</v>
      </c>
      <c r="M174" s="263" t="s">
        <v>846</v>
      </c>
      <c r="N174" s="238">
        <v>0</v>
      </c>
    </row>
    <row r="175" spans="1:17" ht="248.4" x14ac:dyDescent="0.3">
      <c r="A175" s="183">
        <v>151</v>
      </c>
      <c r="B175" s="183">
        <v>2024</v>
      </c>
      <c r="C175" s="184" t="s">
        <v>153</v>
      </c>
      <c r="D175" s="187" t="s">
        <v>1011</v>
      </c>
      <c r="E175" s="261">
        <v>5</v>
      </c>
      <c r="F175" s="265" t="s">
        <v>847</v>
      </c>
      <c r="G175" s="262" t="s">
        <v>848</v>
      </c>
      <c r="H175" s="263" t="s">
        <v>830</v>
      </c>
      <c r="I175" s="263" t="s">
        <v>844</v>
      </c>
      <c r="J175" s="264">
        <v>45658</v>
      </c>
      <c r="K175" s="264">
        <v>45762</v>
      </c>
      <c r="L175" s="263" t="s">
        <v>849</v>
      </c>
      <c r="M175" s="263" t="s">
        <v>850</v>
      </c>
      <c r="N175" s="238">
        <v>0</v>
      </c>
    </row>
    <row r="176" spans="1:17" ht="317.39999999999998" x14ac:dyDescent="0.3">
      <c r="A176" s="183">
        <v>152</v>
      </c>
      <c r="B176" s="183">
        <v>2024</v>
      </c>
      <c r="C176" s="184" t="s">
        <v>153</v>
      </c>
      <c r="D176" s="187" t="s">
        <v>1011</v>
      </c>
      <c r="E176" s="261">
        <v>6</v>
      </c>
      <c r="F176" s="260" t="s">
        <v>851</v>
      </c>
      <c r="G176" s="269" t="s">
        <v>852</v>
      </c>
      <c r="H176" s="269" t="s">
        <v>853</v>
      </c>
      <c r="I176" s="262" t="s">
        <v>854</v>
      </c>
      <c r="J176" s="264">
        <v>45658</v>
      </c>
      <c r="K176" s="264">
        <v>45777</v>
      </c>
      <c r="L176" s="263" t="s">
        <v>855</v>
      </c>
      <c r="M176" s="263" t="s">
        <v>856</v>
      </c>
      <c r="N176" s="238">
        <v>0</v>
      </c>
    </row>
    <row r="177" spans="1:14" ht="303.60000000000002" x14ac:dyDescent="0.3">
      <c r="A177" s="183">
        <v>153</v>
      </c>
      <c r="B177" s="183">
        <v>2024</v>
      </c>
      <c r="C177" s="184" t="s">
        <v>153</v>
      </c>
      <c r="D177" s="187" t="s">
        <v>1011</v>
      </c>
      <c r="E177" s="261">
        <v>7</v>
      </c>
      <c r="F177" s="260" t="s">
        <v>857</v>
      </c>
      <c r="G177" s="269" t="s">
        <v>858</v>
      </c>
      <c r="H177" s="269" t="s">
        <v>853</v>
      </c>
      <c r="I177" s="262" t="s">
        <v>859</v>
      </c>
      <c r="J177" s="264">
        <v>45658</v>
      </c>
      <c r="K177" s="264">
        <v>45777</v>
      </c>
      <c r="L177" s="263" t="s">
        <v>855</v>
      </c>
      <c r="M177" s="263" t="s">
        <v>860</v>
      </c>
      <c r="N177" s="238">
        <v>0</v>
      </c>
    </row>
    <row r="178" spans="1:14" ht="234.6" x14ac:dyDescent="0.3">
      <c r="A178" s="183">
        <v>154</v>
      </c>
      <c r="B178" s="183">
        <v>2024</v>
      </c>
      <c r="C178" s="184" t="s">
        <v>153</v>
      </c>
      <c r="D178" s="187" t="s">
        <v>1011</v>
      </c>
      <c r="E178" s="261">
        <v>8</v>
      </c>
      <c r="F178" s="270" t="s">
        <v>861</v>
      </c>
      <c r="G178" s="271" t="s">
        <v>862</v>
      </c>
      <c r="H178" s="272" t="s">
        <v>863</v>
      </c>
      <c r="I178" s="271" t="s">
        <v>864</v>
      </c>
      <c r="J178" s="264">
        <v>45658</v>
      </c>
      <c r="K178" s="264">
        <v>45777</v>
      </c>
      <c r="L178" s="272" t="s">
        <v>855</v>
      </c>
      <c r="M178" s="263" t="s">
        <v>860</v>
      </c>
      <c r="N178" s="238">
        <v>0</v>
      </c>
    </row>
    <row r="179" spans="1:14" ht="409.6" x14ac:dyDescent="0.3">
      <c r="A179" s="183">
        <v>155</v>
      </c>
      <c r="B179" s="183">
        <v>2024</v>
      </c>
      <c r="C179" s="184" t="s">
        <v>153</v>
      </c>
      <c r="D179" s="187" t="s">
        <v>1011</v>
      </c>
      <c r="E179" s="261">
        <v>9</v>
      </c>
      <c r="F179" s="260" t="s">
        <v>865</v>
      </c>
      <c r="G179" s="262" t="s">
        <v>866</v>
      </c>
      <c r="H179" s="269" t="s">
        <v>853</v>
      </c>
      <c r="I179" s="262" t="s">
        <v>867</v>
      </c>
      <c r="J179" s="264">
        <v>45658</v>
      </c>
      <c r="K179" s="264">
        <v>45777</v>
      </c>
      <c r="L179" s="268" t="s">
        <v>868</v>
      </c>
      <c r="M179" s="268" t="s">
        <v>868</v>
      </c>
      <c r="N179" s="238">
        <v>0</v>
      </c>
    </row>
    <row r="180" spans="1:14" ht="409.6" x14ac:dyDescent="0.3">
      <c r="A180" s="183">
        <v>156</v>
      </c>
      <c r="B180" s="183">
        <v>2024</v>
      </c>
      <c r="C180" s="184" t="s">
        <v>153</v>
      </c>
      <c r="D180" s="187" t="s">
        <v>1011</v>
      </c>
      <c r="E180" s="261">
        <v>10</v>
      </c>
      <c r="F180" s="270" t="s">
        <v>869</v>
      </c>
      <c r="G180" s="271" t="s">
        <v>870</v>
      </c>
      <c r="H180" s="274" t="s">
        <v>871</v>
      </c>
      <c r="I180" s="271" t="s">
        <v>872</v>
      </c>
      <c r="J180" s="275">
        <v>45658</v>
      </c>
      <c r="K180" s="275">
        <v>45838</v>
      </c>
      <c r="L180" s="274" t="s">
        <v>873</v>
      </c>
      <c r="M180" s="274" t="s">
        <v>874</v>
      </c>
      <c r="N180" s="238">
        <v>0</v>
      </c>
    </row>
    <row r="181" spans="1:14" ht="69" x14ac:dyDescent="0.3">
      <c r="A181" s="377">
        <v>157</v>
      </c>
      <c r="B181" s="183">
        <v>2024</v>
      </c>
      <c r="C181" s="184" t="s">
        <v>153</v>
      </c>
      <c r="D181" s="187" t="s">
        <v>1011</v>
      </c>
      <c r="E181" s="366">
        <v>11</v>
      </c>
      <c r="F181" s="373" t="s">
        <v>875</v>
      </c>
      <c r="G181" s="262" t="s">
        <v>876</v>
      </c>
      <c r="H181" s="357" t="s">
        <v>877</v>
      </c>
      <c r="I181" s="359" t="s">
        <v>867</v>
      </c>
      <c r="J181" s="361">
        <v>45658</v>
      </c>
      <c r="K181" s="264">
        <v>45899</v>
      </c>
      <c r="L181" s="263" t="s">
        <v>878</v>
      </c>
      <c r="M181" s="263" t="s">
        <v>879</v>
      </c>
      <c r="N181" s="238">
        <v>0</v>
      </c>
    </row>
    <row r="182" spans="1:14" ht="41.4" x14ac:dyDescent="0.3">
      <c r="A182" s="378"/>
      <c r="B182" s="183">
        <v>2024</v>
      </c>
      <c r="C182" s="184" t="s">
        <v>153</v>
      </c>
      <c r="D182" s="187" t="s">
        <v>1011</v>
      </c>
      <c r="E182" s="367"/>
      <c r="F182" s="375"/>
      <c r="G182" s="265" t="s">
        <v>880</v>
      </c>
      <c r="H182" s="358"/>
      <c r="I182" s="360"/>
      <c r="J182" s="362"/>
      <c r="K182" s="264">
        <v>45838</v>
      </c>
      <c r="L182" s="276" t="s">
        <v>881</v>
      </c>
      <c r="M182" s="265" t="s">
        <v>882</v>
      </c>
      <c r="N182" s="238">
        <v>0</v>
      </c>
    </row>
    <row r="183" spans="1:14" ht="151.80000000000001" x14ac:dyDescent="0.3">
      <c r="A183" s="183">
        <v>158</v>
      </c>
      <c r="B183" s="183">
        <v>2024</v>
      </c>
      <c r="C183" s="184" t="s">
        <v>153</v>
      </c>
      <c r="D183" s="187" t="s">
        <v>1011</v>
      </c>
      <c r="E183" s="261">
        <v>12</v>
      </c>
      <c r="F183" s="265" t="s">
        <v>883</v>
      </c>
      <c r="G183" s="262" t="s">
        <v>884</v>
      </c>
      <c r="H183" s="262" t="s">
        <v>885</v>
      </c>
      <c r="I183" s="268" t="s">
        <v>886</v>
      </c>
      <c r="J183" s="264">
        <v>45658</v>
      </c>
      <c r="K183" s="264">
        <v>45777</v>
      </c>
      <c r="L183" s="263" t="s">
        <v>887</v>
      </c>
      <c r="M183" s="263" t="s">
        <v>888</v>
      </c>
      <c r="N183" s="238">
        <v>0</v>
      </c>
    </row>
    <row r="184" spans="1:14" ht="234.6" x14ac:dyDescent="0.3">
      <c r="A184" s="183">
        <v>159</v>
      </c>
      <c r="B184" s="183">
        <v>2024</v>
      </c>
      <c r="C184" s="184" t="s">
        <v>153</v>
      </c>
      <c r="D184" s="187" t="s">
        <v>1011</v>
      </c>
      <c r="E184" s="261">
        <v>13</v>
      </c>
      <c r="F184" s="270" t="s">
        <v>889</v>
      </c>
      <c r="G184" s="271" t="s">
        <v>890</v>
      </c>
      <c r="H184" s="274" t="s">
        <v>891</v>
      </c>
      <c r="I184" s="274" t="s">
        <v>892</v>
      </c>
      <c r="J184" s="275">
        <v>45692</v>
      </c>
      <c r="K184" s="275">
        <v>45777</v>
      </c>
      <c r="L184" s="274" t="s">
        <v>893</v>
      </c>
      <c r="M184" s="271" t="s">
        <v>894</v>
      </c>
      <c r="N184" s="238">
        <v>0</v>
      </c>
    </row>
    <row r="185" spans="1:14" ht="55.2" x14ac:dyDescent="0.3">
      <c r="A185" s="377">
        <v>160</v>
      </c>
      <c r="B185" s="183">
        <v>2024</v>
      </c>
      <c r="C185" s="184" t="s">
        <v>153</v>
      </c>
      <c r="D185" s="187" t="s">
        <v>1011</v>
      </c>
      <c r="E185" s="366">
        <v>14</v>
      </c>
      <c r="F185" s="368" t="s">
        <v>895</v>
      </c>
      <c r="G185" s="262" t="s">
        <v>896</v>
      </c>
      <c r="H185" s="368" t="s">
        <v>897</v>
      </c>
      <c r="I185" s="263" t="s">
        <v>898</v>
      </c>
      <c r="J185" s="275">
        <v>45659</v>
      </c>
      <c r="K185" s="275" t="s">
        <v>899</v>
      </c>
      <c r="L185" s="276" t="s">
        <v>900</v>
      </c>
      <c r="M185" s="262" t="s">
        <v>901</v>
      </c>
      <c r="N185" s="238">
        <v>0</v>
      </c>
    </row>
    <row r="186" spans="1:14" ht="41.4" x14ac:dyDescent="0.3">
      <c r="A186" s="378"/>
      <c r="B186" s="183">
        <v>2024</v>
      </c>
      <c r="C186" s="184" t="s">
        <v>153</v>
      </c>
      <c r="D186" s="187" t="s">
        <v>1011</v>
      </c>
      <c r="E186" s="367"/>
      <c r="F186" s="369"/>
      <c r="G186" s="260" t="s">
        <v>902</v>
      </c>
      <c r="H186" s="369"/>
      <c r="I186" s="277" t="s">
        <v>903</v>
      </c>
      <c r="J186" s="278">
        <v>45659</v>
      </c>
      <c r="K186" s="278">
        <v>45793</v>
      </c>
      <c r="L186" s="279" t="s">
        <v>904</v>
      </c>
      <c r="M186" s="260" t="s">
        <v>905</v>
      </c>
      <c r="N186" s="238">
        <v>0</v>
      </c>
    </row>
    <row r="187" spans="1:14" ht="276" x14ac:dyDescent="0.3">
      <c r="A187" s="183">
        <v>161</v>
      </c>
      <c r="B187" s="183">
        <v>2024</v>
      </c>
      <c r="C187" s="184" t="s">
        <v>153</v>
      </c>
      <c r="D187" s="187" t="s">
        <v>1011</v>
      </c>
      <c r="E187" s="261">
        <v>15</v>
      </c>
      <c r="F187" s="260" t="s">
        <v>906</v>
      </c>
      <c r="G187" s="262" t="s">
        <v>907</v>
      </c>
      <c r="H187" s="263" t="s">
        <v>908</v>
      </c>
      <c r="I187" s="263" t="s">
        <v>909</v>
      </c>
      <c r="J187" s="264">
        <v>45666</v>
      </c>
      <c r="K187" s="264">
        <v>45807</v>
      </c>
      <c r="L187" s="263" t="s">
        <v>910</v>
      </c>
      <c r="M187" s="263" t="s">
        <v>911</v>
      </c>
      <c r="N187" s="238">
        <v>0</v>
      </c>
    </row>
    <row r="188" spans="1:14" ht="69" x14ac:dyDescent="0.3">
      <c r="A188" s="377">
        <v>162</v>
      </c>
      <c r="B188" s="183">
        <v>2024</v>
      </c>
      <c r="C188" s="184" t="s">
        <v>153</v>
      </c>
      <c r="D188" s="187" t="s">
        <v>1011</v>
      </c>
      <c r="E188" s="366">
        <v>16</v>
      </c>
      <c r="F188" s="373" t="s">
        <v>912</v>
      </c>
      <c r="G188" s="262" t="s">
        <v>913</v>
      </c>
      <c r="H188" s="359" t="s">
        <v>885</v>
      </c>
      <c r="I188" s="357" t="s">
        <v>914</v>
      </c>
      <c r="J188" s="264">
        <v>45665</v>
      </c>
      <c r="K188" s="264">
        <v>45807</v>
      </c>
      <c r="L188" s="276" t="s">
        <v>915</v>
      </c>
      <c r="M188" s="263" t="s">
        <v>916</v>
      </c>
      <c r="N188" s="238">
        <v>0</v>
      </c>
    </row>
    <row r="189" spans="1:14" ht="69" x14ac:dyDescent="0.3">
      <c r="A189" s="379"/>
      <c r="B189" s="183">
        <v>2024</v>
      </c>
      <c r="C189" s="184" t="s">
        <v>153</v>
      </c>
      <c r="D189" s="187" t="s">
        <v>1011</v>
      </c>
      <c r="E189" s="372"/>
      <c r="F189" s="374"/>
      <c r="G189" s="265" t="s">
        <v>917</v>
      </c>
      <c r="H189" s="376"/>
      <c r="I189" s="365"/>
      <c r="J189" s="264">
        <v>45665</v>
      </c>
      <c r="K189" s="264">
        <v>45807</v>
      </c>
      <c r="L189" s="265" t="s">
        <v>918</v>
      </c>
      <c r="M189" s="265" t="s">
        <v>919</v>
      </c>
      <c r="N189" s="238">
        <v>0</v>
      </c>
    </row>
    <row r="190" spans="1:14" ht="41.4" x14ac:dyDescent="0.3">
      <c r="A190" s="378"/>
      <c r="B190" s="183">
        <v>2024</v>
      </c>
      <c r="C190" s="184" t="s">
        <v>153</v>
      </c>
      <c r="D190" s="187" t="s">
        <v>1011</v>
      </c>
      <c r="E190" s="367"/>
      <c r="F190" s="375"/>
      <c r="G190" s="265" t="s">
        <v>920</v>
      </c>
      <c r="H190" s="360"/>
      <c r="I190" s="358"/>
      <c r="J190" s="278">
        <v>45665</v>
      </c>
      <c r="K190" s="278">
        <v>45807</v>
      </c>
      <c r="L190" s="280" t="s">
        <v>921</v>
      </c>
      <c r="M190" s="277" t="s">
        <v>922</v>
      </c>
      <c r="N190" s="238">
        <v>0</v>
      </c>
    </row>
    <row r="191" spans="1:14" ht="110.4" x14ac:dyDescent="0.3">
      <c r="A191" s="377">
        <v>163</v>
      </c>
      <c r="B191" s="183">
        <v>2024</v>
      </c>
      <c r="C191" s="184" t="s">
        <v>153</v>
      </c>
      <c r="D191" s="187" t="s">
        <v>1011</v>
      </c>
      <c r="E191" s="273"/>
      <c r="F191" s="281" t="s">
        <v>923</v>
      </c>
      <c r="G191" s="270" t="s">
        <v>924</v>
      </c>
      <c r="H191" s="271" t="s">
        <v>925</v>
      </c>
      <c r="I191" s="271" t="s">
        <v>926</v>
      </c>
      <c r="J191" s="275">
        <v>45670</v>
      </c>
      <c r="K191" s="275">
        <v>45746</v>
      </c>
      <c r="L191" s="274" t="s">
        <v>927</v>
      </c>
      <c r="M191" s="274" t="s">
        <v>928</v>
      </c>
      <c r="N191" s="238">
        <v>0</v>
      </c>
    </row>
    <row r="192" spans="1:14" ht="248.4" x14ac:dyDescent="0.3">
      <c r="A192" s="378"/>
      <c r="B192" s="183">
        <v>2024</v>
      </c>
      <c r="C192" s="184" t="s">
        <v>153</v>
      </c>
      <c r="D192" s="187" t="s">
        <v>1011</v>
      </c>
      <c r="E192" s="282">
        <v>17</v>
      </c>
      <c r="F192" s="283" t="s">
        <v>929</v>
      </c>
      <c r="G192" s="262" t="s">
        <v>930</v>
      </c>
      <c r="H192" s="263" t="s">
        <v>806</v>
      </c>
      <c r="I192" s="262" t="s">
        <v>931</v>
      </c>
      <c r="J192" s="264">
        <v>45670</v>
      </c>
      <c r="K192" s="264">
        <v>45746</v>
      </c>
      <c r="L192" s="263" t="s">
        <v>932</v>
      </c>
      <c r="M192" s="268" t="s">
        <v>933</v>
      </c>
      <c r="N192" s="238">
        <v>0</v>
      </c>
    </row>
    <row r="193" spans="1:14" ht="193.2" x14ac:dyDescent="0.3">
      <c r="A193" s="183">
        <v>164</v>
      </c>
      <c r="B193" s="183">
        <v>2024</v>
      </c>
      <c r="C193" s="184" t="s">
        <v>153</v>
      </c>
      <c r="D193" s="187" t="s">
        <v>1011</v>
      </c>
      <c r="E193" s="261">
        <v>18</v>
      </c>
      <c r="F193" s="270" t="s">
        <v>934</v>
      </c>
      <c r="G193" s="270" t="s">
        <v>935</v>
      </c>
      <c r="H193" s="272" t="s">
        <v>936</v>
      </c>
      <c r="I193" s="273"/>
      <c r="J193" s="275">
        <v>45670</v>
      </c>
      <c r="K193" s="275">
        <v>45991</v>
      </c>
      <c r="L193" s="272" t="s">
        <v>927</v>
      </c>
      <c r="M193" s="274" t="s">
        <v>937</v>
      </c>
      <c r="N193" s="238">
        <v>0</v>
      </c>
    </row>
    <row r="194" spans="1:14" ht="110.4" x14ac:dyDescent="0.3">
      <c r="A194" s="377">
        <v>165</v>
      </c>
      <c r="B194" s="183">
        <v>2024</v>
      </c>
      <c r="C194" s="184" t="s">
        <v>153</v>
      </c>
      <c r="D194" s="187" t="s">
        <v>1011</v>
      </c>
      <c r="E194" s="366">
        <v>19</v>
      </c>
      <c r="F194" s="368" t="s">
        <v>938</v>
      </c>
      <c r="G194" s="262" t="s">
        <v>939</v>
      </c>
      <c r="H194" s="263" t="s">
        <v>940</v>
      </c>
      <c r="I194" s="263" t="s">
        <v>941</v>
      </c>
      <c r="J194" s="264">
        <v>45717</v>
      </c>
      <c r="K194" s="264">
        <v>45991</v>
      </c>
      <c r="L194" s="263" t="s">
        <v>942</v>
      </c>
      <c r="M194" s="263" t="s">
        <v>943</v>
      </c>
      <c r="N194" s="238">
        <v>0</v>
      </c>
    </row>
    <row r="195" spans="1:14" ht="55.2" x14ac:dyDescent="0.3">
      <c r="A195" s="378"/>
      <c r="B195" s="183">
        <v>2024</v>
      </c>
      <c r="C195" s="184" t="s">
        <v>153</v>
      </c>
      <c r="D195" s="187" t="s">
        <v>1011</v>
      </c>
      <c r="E195" s="367"/>
      <c r="F195" s="369"/>
      <c r="G195" s="262" t="s">
        <v>944</v>
      </c>
      <c r="H195" s="262" t="s">
        <v>945</v>
      </c>
      <c r="I195" s="276" t="s">
        <v>946</v>
      </c>
      <c r="J195" s="264">
        <v>45717</v>
      </c>
      <c r="K195" s="264">
        <v>45807</v>
      </c>
      <c r="L195" s="262" t="s">
        <v>947</v>
      </c>
      <c r="M195" s="268" t="s">
        <v>948</v>
      </c>
      <c r="N195" s="238">
        <v>0</v>
      </c>
    </row>
    <row r="196" spans="1:14" ht="151.80000000000001" x14ac:dyDescent="0.3">
      <c r="A196" s="183">
        <v>166</v>
      </c>
      <c r="B196" s="183">
        <v>2024</v>
      </c>
      <c r="C196" s="184" t="s">
        <v>153</v>
      </c>
      <c r="D196" s="187" t="s">
        <v>1011</v>
      </c>
      <c r="E196" s="261">
        <v>20</v>
      </c>
      <c r="F196" s="265" t="s">
        <v>949</v>
      </c>
      <c r="G196" s="262" t="s">
        <v>950</v>
      </c>
      <c r="H196" s="277" t="s">
        <v>951</v>
      </c>
      <c r="I196" s="276" t="s">
        <v>952</v>
      </c>
      <c r="J196" s="264">
        <v>45659</v>
      </c>
      <c r="K196" s="264">
        <v>45762</v>
      </c>
      <c r="L196" s="262" t="s">
        <v>953</v>
      </c>
      <c r="M196" s="263" t="s">
        <v>954</v>
      </c>
      <c r="N196" s="238">
        <v>0</v>
      </c>
    </row>
    <row r="197" spans="1:14" ht="41.4" x14ac:dyDescent="0.3">
      <c r="A197" s="377">
        <v>167</v>
      </c>
      <c r="B197" s="183">
        <v>2024</v>
      </c>
      <c r="C197" s="184" t="s">
        <v>153</v>
      </c>
      <c r="D197" s="187" t="s">
        <v>1011</v>
      </c>
      <c r="E197" s="366">
        <v>21</v>
      </c>
      <c r="F197" s="368" t="s">
        <v>955</v>
      </c>
      <c r="G197" s="262" t="s">
        <v>956</v>
      </c>
      <c r="H197" s="370" t="s">
        <v>957</v>
      </c>
      <c r="I197" s="357" t="s">
        <v>958</v>
      </c>
      <c r="J197" s="264">
        <v>45659</v>
      </c>
      <c r="K197" s="264">
        <v>45807</v>
      </c>
      <c r="L197" s="263" t="s">
        <v>959</v>
      </c>
      <c r="M197" s="263" t="s">
        <v>960</v>
      </c>
      <c r="N197" s="238">
        <v>0</v>
      </c>
    </row>
    <row r="198" spans="1:14" ht="55.2" x14ac:dyDescent="0.3">
      <c r="A198" s="378"/>
      <c r="B198" s="183">
        <v>2024</v>
      </c>
      <c r="C198" s="184" t="s">
        <v>153</v>
      </c>
      <c r="D198" s="187" t="s">
        <v>1011</v>
      </c>
      <c r="E198" s="367"/>
      <c r="F198" s="369"/>
      <c r="G198" s="271" t="s">
        <v>961</v>
      </c>
      <c r="H198" s="371"/>
      <c r="I198" s="358"/>
      <c r="J198" s="275">
        <v>45659</v>
      </c>
      <c r="K198" s="275">
        <v>45807</v>
      </c>
      <c r="L198" s="284" t="s">
        <v>962</v>
      </c>
      <c r="M198" s="272" t="s">
        <v>963</v>
      </c>
      <c r="N198" s="238">
        <v>0</v>
      </c>
    </row>
    <row r="199" spans="1:14" ht="110.4" x14ac:dyDescent="0.3">
      <c r="A199" s="377">
        <v>168</v>
      </c>
      <c r="B199" s="183">
        <v>2024</v>
      </c>
      <c r="C199" s="184" t="s">
        <v>153</v>
      </c>
      <c r="D199" s="187" t="s">
        <v>1011</v>
      </c>
      <c r="E199" s="366">
        <v>22</v>
      </c>
      <c r="F199" s="373" t="s">
        <v>964</v>
      </c>
      <c r="G199" s="262" t="s">
        <v>965</v>
      </c>
      <c r="H199" s="285" t="s">
        <v>966</v>
      </c>
      <c r="I199" s="263" t="s">
        <v>967</v>
      </c>
      <c r="J199" s="264">
        <v>45660</v>
      </c>
      <c r="K199" s="264">
        <v>45991</v>
      </c>
      <c r="L199" s="263" t="s">
        <v>968</v>
      </c>
      <c r="M199" s="263" t="s">
        <v>969</v>
      </c>
      <c r="N199" s="238">
        <v>0</v>
      </c>
    </row>
    <row r="200" spans="1:14" ht="110.4" x14ac:dyDescent="0.3">
      <c r="A200" s="378"/>
      <c r="B200" s="183">
        <v>2024</v>
      </c>
      <c r="C200" s="184" t="s">
        <v>153</v>
      </c>
      <c r="D200" s="187" t="s">
        <v>1011</v>
      </c>
      <c r="E200" s="367"/>
      <c r="F200" s="375"/>
      <c r="G200" s="265" t="s">
        <v>970</v>
      </c>
      <c r="H200" s="284" t="s">
        <v>971</v>
      </c>
      <c r="I200" s="272" t="s">
        <v>967</v>
      </c>
      <c r="J200" s="275">
        <v>45660</v>
      </c>
      <c r="K200" s="275">
        <v>45991</v>
      </c>
      <c r="L200" s="272" t="s">
        <v>972</v>
      </c>
      <c r="M200" s="270" t="s">
        <v>973</v>
      </c>
      <c r="N200" s="238">
        <v>0</v>
      </c>
    </row>
    <row r="201" spans="1:14" ht="409.6" x14ac:dyDescent="0.3">
      <c r="A201" s="183">
        <v>169</v>
      </c>
      <c r="B201" s="183">
        <v>2024</v>
      </c>
      <c r="C201" s="184" t="s">
        <v>153</v>
      </c>
      <c r="D201" s="187" t="s">
        <v>1011</v>
      </c>
      <c r="E201" s="261">
        <v>23</v>
      </c>
      <c r="F201" s="260" t="s">
        <v>974</v>
      </c>
      <c r="G201" s="262" t="s">
        <v>975</v>
      </c>
      <c r="H201" s="285" t="s">
        <v>966</v>
      </c>
      <c r="I201" s="263" t="s">
        <v>967</v>
      </c>
      <c r="J201" s="264">
        <v>45659</v>
      </c>
      <c r="K201" s="264">
        <v>45746</v>
      </c>
      <c r="L201" s="263" t="s">
        <v>976</v>
      </c>
      <c r="M201" s="262" t="s">
        <v>977</v>
      </c>
      <c r="N201" s="238">
        <v>0</v>
      </c>
    </row>
    <row r="202" spans="1:14" ht="55.2" x14ac:dyDescent="0.3">
      <c r="A202" s="377">
        <v>170</v>
      </c>
      <c r="B202" s="183">
        <v>2024</v>
      </c>
      <c r="C202" s="184" t="s">
        <v>153</v>
      </c>
      <c r="D202" s="187" t="s">
        <v>1011</v>
      </c>
      <c r="E202" s="366">
        <v>24</v>
      </c>
      <c r="F202" s="368" t="s">
        <v>978</v>
      </c>
      <c r="G202" s="262" t="s">
        <v>979</v>
      </c>
      <c r="H202" s="262" t="s">
        <v>980</v>
      </c>
      <c r="I202" s="262" t="s">
        <v>981</v>
      </c>
      <c r="J202" s="264">
        <v>45659</v>
      </c>
      <c r="K202" s="264">
        <v>45777</v>
      </c>
      <c r="L202" s="276" t="s">
        <v>982</v>
      </c>
      <c r="M202" s="263" t="s">
        <v>983</v>
      </c>
      <c r="N202" s="238">
        <v>0</v>
      </c>
    </row>
    <row r="203" spans="1:14" ht="82.8" x14ac:dyDescent="0.3">
      <c r="A203" s="378"/>
      <c r="B203" s="183">
        <v>2024</v>
      </c>
      <c r="C203" s="184" t="s">
        <v>153</v>
      </c>
      <c r="D203" s="187" t="s">
        <v>1011</v>
      </c>
      <c r="E203" s="367"/>
      <c r="F203" s="369"/>
      <c r="G203" s="265" t="s">
        <v>984</v>
      </c>
      <c r="H203" s="277" t="s">
        <v>985</v>
      </c>
      <c r="I203" s="265" t="s">
        <v>981</v>
      </c>
      <c r="J203" s="264">
        <v>45659</v>
      </c>
      <c r="K203" s="264">
        <v>45777</v>
      </c>
      <c r="L203" s="276" t="s">
        <v>986</v>
      </c>
      <c r="M203" s="277" t="s">
        <v>987</v>
      </c>
      <c r="N203" s="238">
        <v>0</v>
      </c>
    </row>
    <row r="204" spans="1:14" ht="82.8" x14ac:dyDescent="0.3">
      <c r="A204" s="377">
        <v>171</v>
      </c>
      <c r="B204" s="183">
        <v>2024</v>
      </c>
      <c r="C204" s="184" t="s">
        <v>153</v>
      </c>
      <c r="D204" s="187" t="s">
        <v>1011</v>
      </c>
      <c r="E204" s="366">
        <v>25</v>
      </c>
      <c r="F204" s="368" t="s">
        <v>988</v>
      </c>
      <c r="G204" s="262" t="s">
        <v>989</v>
      </c>
      <c r="H204" s="285" t="s">
        <v>985</v>
      </c>
      <c r="I204" s="262" t="s">
        <v>981</v>
      </c>
      <c r="J204" s="264">
        <v>45659</v>
      </c>
      <c r="K204" s="264">
        <v>45777</v>
      </c>
      <c r="L204" s="263" t="s">
        <v>986</v>
      </c>
      <c r="M204" s="263" t="s">
        <v>990</v>
      </c>
      <c r="N204" s="238">
        <v>0</v>
      </c>
    </row>
    <row r="205" spans="1:14" ht="82.8" x14ac:dyDescent="0.3">
      <c r="A205" s="378"/>
      <c r="B205" s="183">
        <v>2024</v>
      </c>
      <c r="C205" s="184" t="s">
        <v>153</v>
      </c>
      <c r="D205" s="187" t="s">
        <v>1011</v>
      </c>
      <c r="E205" s="367"/>
      <c r="F205" s="369"/>
      <c r="G205" s="265" t="s">
        <v>991</v>
      </c>
      <c r="H205" s="260" t="s">
        <v>992</v>
      </c>
      <c r="I205" s="265" t="s">
        <v>981</v>
      </c>
      <c r="J205" s="278">
        <v>45659</v>
      </c>
      <c r="K205" s="278">
        <v>45777</v>
      </c>
      <c r="L205" s="280" t="s">
        <v>993</v>
      </c>
      <c r="M205" s="276" t="s">
        <v>994</v>
      </c>
      <c r="N205" s="238">
        <v>0</v>
      </c>
    </row>
    <row r="206" spans="1:14" ht="96.6" x14ac:dyDescent="0.3">
      <c r="A206" s="377">
        <v>172</v>
      </c>
      <c r="B206" s="183">
        <v>2024</v>
      </c>
      <c r="C206" s="184" t="s">
        <v>153</v>
      </c>
      <c r="D206" s="187" t="s">
        <v>1011</v>
      </c>
      <c r="E206" s="366">
        <v>26</v>
      </c>
      <c r="F206" s="368" t="s">
        <v>995</v>
      </c>
      <c r="G206" s="262" t="s">
        <v>996</v>
      </c>
      <c r="H206" s="277" t="s">
        <v>997</v>
      </c>
      <c r="I206" s="265" t="s">
        <v>981</v>
      </c>
      <c r="J206" s="264">
        <v>45659</v>
      </c>
      <c r="K206" s="264">
        <v>45777</v>
      </c>
      <c r="L206" s="276" t="s">
        <v>986</v>
      </c>
      <c r="M206" s="276" t="s">
        <v>990</v>
      </c>
      <c r="N206" s="238">
        <v>0</v>
      </c>
    </row>
    <row r="207" spans="1:14" ht="82.8" x14ac:dyDescent="0.3">
      <c r="A207" s="378"/>
      <c r="B207" s="183">
        <v>2024</v>
      </c>
      <c r="C207" s="184" t="s">
        <v>153</v>
      </c>
      <c r="D207" s="187" t="s">
        <v>1011</v>
      </c>
      <c r="E207" s="367"/>
      <c r="F207" s="369"/>
      <c r="G207" s="270" t="s">
        <v>991</v>
      </c>
      <c r="H207" s="284" t="s">
        <v>985</v>
      </c>
      <c r="I207" s="270" t="s">
        <v>981</v>
      </c>
      <c r="J207" s="275">
        <v>45659</v>
      </c>
      <c r="K207" s="275">
        <v>45777</v>
      </c>
      <c r="L207" s="286" t="s">
        <v>993</v>
      </c>
      <c r="M207" s="272" t="s">
        <v>994</v>
      </c>
      <c r="N207" s="238">
        <v>0</v>
      </c>
    </row>
    <row r="208" spans="1:14" ht="151.80000000000001" x14ac:dyDescent="0.3">
      <c r="A208" s="183">
        <v>173</v>
      </c>
      <c r="B208" s="183">
        <v>2024</v>
      </c>
      <c r="C208" s="184" t="s">
        <v>153</v>
      </c>
      <c r="D208" s="187" t="s">
        <v>1011</v>
      </c>
      <c r="E208" s="261">
        <v>27</v>
      </c>
      <c r="F208" s="265" t="s">
        <v>998</v>
      </c>
      <c r="G208" s="262" t="s">
        <v>999</v>
      </c>
      <c r="H208" s="269" t="s">
        <v>1000</v>
      </c>
      <c r="I208" s="263" t="s">
        <v>1001</v>
      </c>
      <c r="J208" s="264">
        <v>45689</v>
      </c>
      <c r="K208" s="264">
        <v>45777</v>
      </c>
      <c r="L208" s="262" t="s">
        <v>1002</v>
      </c>
      <c r="M208" s="262" t="s">
        <v>1003</v>
      </c>
      <c r="N208" s="238">
        <v>0</v>
      </c>
    </row>
    <row r="209" spans="1:15" ht="193.2" x14ac:dyDescent="0.3">
      <c r="A209" s="183">
        <v>174</v>
      </c>
      <c r="B209" s="183">
        <v>2024</v>
      </c>
      <c r="C209" s="184" t="s">
        <v>153</v>
      </c>
      <c r="D209" s="187" t="s">
        <v>1011</v>
      </c>
      <c r="E209" s="261">
        <v>28</v>
      </c>
      <c r="F209" s="265" t="s">
        <v>1004</v>
      </c>
      <c r="G209" s="262" t="s">
        <v>1005</v>
      </c>
      <c r="H209" s="269" t="s">
        <v>1000</v>
      </c>
      <c r="I209" s="263" t="s">
        <v>1001</v>
      </c>
      <c r="J209" s="264">
        <v>45689</v>
      </c>
      <c r="K209" s="264">
        <v>45777</v>
      </c>
      <c r="L209" s="263" t="s">
        <v>1006</v>
      </c>
      <c r="M209" s="263" t="s">
        <v>1007</v>
      </c>
      <c r="N209" s="238">
        <v>0</v>
      </c>
    </row>
    <row r="210" spans="1:15" ht="151.80000000000001" x14ac:dyDescent="0.3">
      <c r="A210" s="183">
        <v>175</v>
      </c>
      <c r="B210" s="183">
        <v>2024</v>
      </c>
      <c r="C210" s="184" t="s">
        <v>153</v>
      </c>
      <c r="D210" s="187" t="s">
        <v>1011</v>
      </c>
      <c r="E210" s="261">
        <v>29</v>
      </c>
      <c r="F210" s="265" t="s">
        <v>1008</v>
      </c>
      <c r="G210" s="262" t="s">
        <v>1009</v>
      </c>
      <c r="H210" s="269" t="s">
        <v>853</v>
      </c>
      <c r="I210" s="263" t="s">
        <v>1001</v>
      </c>
      <c r="J210" s="264">
        <v>45689</v>
      </c>
      <c r="K210" s="264">
        <v>45687</v>
      </c>
      <c r="L210" s="263" t="s">
        <v>1006</v>
      </c>
      <c r="M210" s="263" t="s">
        <v>1007</v>
      </c>
      <c r="N210" s="238">
        <v>0</v>
      </c>
    </row>
    <row r="211" spans="1:15" ht="234.6" x14ac:dyDescent="0.3">
      <c r="A211" s="298">
        <v>176</v>
      </c>
      <c r="E211" s="4">
        <v>1</v>
      </c>
      <c r="F211" s="55" t="s">
        <v>1015</v>
      </c>
      <c r="G211" s="290" t="s">
        <v>1016</v>
      </c>
      <c r="H211" s="4" t="s">
        <v>1017</v>
      </c>
      <c r="I211" s="4" t="s">
        <v>1018</v>
      </c>
      <c r="J211" s="56">
        <v>44832</v>
      </c>
      <c r="K211" s="56">
        <v>44893</v>
      </c>
      <c r="L211" s="4" t="s">
        <v>1019</v>
      </c>
      <c r="M211" s="57">
        <v>1</v>
      </c>
      <c r="N211" s="299">
        <v>0.05</v>
      </c>
    </row>
    <row r="212" spans="1:15" ht="61.2" x14ac:dyDescent="0.3">
      <c r="A212" s="298">
        <v>177</v>
      </c>
      <c r="E212" s="4">
        <v>2</v>
      </c>
      <c r="F212" s="55" t="s">
        <v>1020</v>
      </c>
      <c r="G212" s="290" t="s">
        <v>1021</v>
      </c>
      <c r="H212" s="4" t="s">
        <v>1017</v>
      </c>
      <c r="I212" s="4" t="s">
        <v>1018</v>
      </c>
      <c r="J212" s="291">
        <v>44832</v>
      </c>
      <c r="K212" s="56">
        <v>44862</v>
      </c>
      <c r="L212" s="4" t="s">
        <v>1022</v>
      </c>
      <c r="M212" s="57">
        <v>1</v>
      </c>
      <c r="N212" s="299">
        <v>1</v>
      </c>
    </row>
    <row r="213" spans="1:15" ht="91.8" x14ac:dyDescent="0.3">
      <c r="A213" s="298">
        <v>178</v>
      </c>
      <c r="E213" s="4">
        <v>3</v>
      </c>
      <c r="F213" s="55" t="s">
        <v>1023</v>
      </c>
      <c r="G213" s="50" t="s">
        <v>1024</v>
      </c>
      <c r="H213" s="4" t="s">
        <v>1017</v>
      </c>
      <c r="I213" s="4" t="s">
        <v>1018</v>
      </c>
      <c r="J213" s="291">
        <v>44832</v>
      </c>
      <c r="K213" s="56">
        <v>44862</v>
      </c>
      <c r="L213" s="4" t="s">
        <v>1025</v>
      </c>
      <c r="M213" s="57">
        <v>1</v>
      </c>
      <c r="N213" s="299">
        <v>1</v>
      </c>
    </row>
    <row r="214" spans="1:15" ht="81.599999999999994" x14ac:dyDescent="0.3">
      <c r="A214" s="298">
        <v>179</v>
      </c>
      <c r="E214" s="4">
        <v>4</v>
      </c>
      <c r="F214" s="55" t="s">
        <v>1026</v>
      </c>
      <c r="G214" s="290" t="s">
        <v>1027</v>
      </c>
      <c r="H214" s="4" t="s">
        <v>1017</v>
      </c>
      <c r="I214" s="4" t="s">
        <v>1018</v>
      </c>
      <c r="J214" s="291">
        <v>44832</v>
      </c>
      <c r="K214" s="56">
        <v>44862</v>
      </c>
      <c r="L214" s="4" t="s">
        <v>1028</v>
      </c>
      <c r="M214" s="57">
        <v>1</v>
      </c>
      <c r="N214" s="299">
        <v>1</v>
      </c>
    </row>
    <row r="215" spans="1:15" ht="48" x14ac:dyDescent="0.3">
      <c r="A215" s="298">
        <v>180</v>
      </c>
      <c r="E215" s="4">
        <v>5</v>
      </c>
      <c r="F215" s="55" t="s">
        <v>1029</v>
      </c>
      <c r="G215" s="290" t="s">
        <v>1030</v>
      </c>
      <c r="H215" s="4" t="s">
        <v>1017</v>
      </c>
      <c r="I215" s="4" t="s">
        <v>1018</v>
      </c>
      <c r="J215" s="291">
        <v>44832</v>
      </c>
      <c r="K215" s="56">
        <v>44862</v>
      </c>
      <c r="L215" s="4" t="s">
        <v>1031</v>
      </c>
      <c r="M215" s="57">
        <v>1</v>
      </c>
      <c r="N215" s="299">
        <v>1</v>
      </c>
    </row>
    <row r="216" spans="1:15" ht="374.4" x14ac:dyDescent="0.3">
      <c r="A216" s="298">
        <v>181</v>
      </c>
      <c r="E216" s="4">
        <v>6</v>
      </c>
      <c r="F216" s="6" t="s">
        <v>1032</v>
      </c>
      <c r="G216" s="292" t="s">
        <v>1033</v>
      </c>
      <c r="H216" s="4" t="s">
        <v>1017</v>
      </c>
      <c r="I216" s="4" t="s">
        <v>1018</v>
      </c>
      <c r="J216" s="291">
        <v>44832</v>
      </c>
      <c r="K216" s="56">
        <v>44862</v>
      </c>
      <c r="L216" s="4" t="s">
        <v>1034</v>
      </c>
      <c r="M216" s="57">
        <v>1</v>
      </c>
      <c r="N216" s="299">
        <v>0.8</v>
      </c>
    </row>
    <row r="217" spans="1:15" ht="61.2" x14ac:dyDescent="0.3">
      <c r="A217" s="298">
        <v>182</v>
      </c>
      <c r="E217" s="4">
        <v>7</v>
      </c>
      <c r="F217" s="55" t="s">
        <v>1035</v>
      </c>
      <c r="G217" s="290" t="s">
        <v>1036</v>
      </c>
      <c r="H217" s="4" t="s">
        <v>1017</v>
      </c>
      <c r="I217" s="4" t="s">
        <v>1018</v>
      </c>
      <c r="J217" s="291">
        <v>44832</v>
      </c>
      <c r="K217" s="56">
        <v>44862</v>
      </c>
      <c r="L217" s="4" t="s">
        <v>1037</v>
      </c>
      <c r="M217" s="57">
        <v>1</v>
      </c>
      <c r="N217" s="299">
        <v>1</v>
      </c>
    </row>
    <row r="218" spans="1:15" ht="81.599999999999994" x14ac:dyDescent="0.3">
      <c r="A218" s="298">
        <v>183</v>
      </c>
      <c r="E218" s="4">
        <v>8</v>
      </c>
      <c r="F218" s="293" t="s">
        <v>1038</v>
      </c>
      <c r="G218" s="290" t="s">
        <v>1039</v>
      </c>
      <c r="H218" s="4" t="s">
        <v>1017</v>
      </c>
      <c r="I218" s="4" t="s">
        <v>1018</v>
      </c>
      <c r="J218" s="291">
        <v>44832</v>
      </c>
      <c r="K218" s="56">
        <v>44862</v>
      </c>
      <c r="L218" s="4" t="s">
        <v>1040</v>
      </c>
      <c r="M218" s="57">
        <v>1</v>
      </c>
      <c r="N218" s="299">
        <v>1</v>
      </c>
    </row>
    <row r="219" spans="1:15" ht="224.4" x14ac:dyDescent="0.3">
      <c r="A219" s="298">
        <v>184</v>
      </c>
      <c r="E219" s="294">
        <v>9</v>
      </c>
      <c r="F219" s="295" t="s">
        <v>1041</v>
      </c>
      <c r="G219" s="290" t="s">
        <v>1042</v>
      </c>
      <c r="H219" s="4" t="s">
        <v>1017</v>
      </c>
      <c r="I219" s="4" t="s">
        <v>1018</v>
      </c>
      <c r="J219" s="291">
        <v>44832</v>
      </c>
      <c r="K219" s="56">
        <v>44862</v>
      </c>
      <c r="L219" s="4" t="s">
        <v>1043</v>
      </c>
      <c r="M219" s="16">
        <v>1</v>
      </c>
      <c r="N219" s="299">
        <v>0.8</v>
      </c>
    </row>
    <row r="220" spans="1:15" ht="91.8" x14ac:dyDescent="0.3">
      <c r="A220" s="298">
        <v>185</v>
      </c>
      <c r="E220" s="294">
        <v>10</v>
      </c>
      <c r="F220" s="296" t="s">
        <v>1044</v>
      </c>
      <c r="G220" s="290" t="s">
        <v>1045</v>
      </c>
      <c r="H220" s="4" t="s">
        <v>1017</v>
      </c>
      <c r="I220" s="4" t="s">
        <v>1018</v>
      </c>
      <c r="J220" s="291">
        <v>44832</v>
      </c>
      <c r="K220" s="56">
        <v>44862</v>
      </c>
      <c r="L220" s="4" t="s">
        <v>1046</v>
      </c>
      <c r="M220" s="57">
        <v>1</v>
      </c>
      <c r="N220" s="299">
        <v>1</v>
      </c>
    </row>
    <row r="221" spans="1:15" ht="71.400000000000006" x14ac:dyDescent="0.3">
      <c r="A221" s="298">
        <v>186</v>
      </c>
      <c r="E221" s="8">
        <v>11</v>
      </c>
      <c r="F221" s="296" t="s">
        <v>1047</v>
      </c>
      <c r="G221" s="70" t="s">
        <v>1048</v>
      </c>
      <c r="H221" s="4" t="s">
        <v>1017</v>
      </c>
      <c r="I221" s="4" t="s">
        <v>1018</v>
      </c>
      <c r="J221" s="53">
        <v>44832</v>
      </c>
      <c r="K221" s="56">
        <v>44862</v>
      </c>
      <c r="L221" s="4" t="s">
        <v>1049</v>
      </c>
      <c r="M221" s="57">
        <v>1</v>
      </c>
      <c r="N221" s="299">
        <v>1</v>
      </c>
    </row>
    <row r="222" spans="1:15" customFormat="1" ht="40.799999999999997" x14ac:dyDescent="0.3">
      <c r="A222" s="298">
        <v>187</v>
      </c>
      <c r="B222" s="328">
        <v>2024</v>
      </c>
      <c r="C222" s="91" t="s">
        <v>153</v>
      </c>
      <c r="D222" s="91" t="s">
        <v>1054</v>
      </c>
      <c r="E222" s="4">
        <v>1</v>
      </c>
      <c r="F222" s="55" t="s">
        <v>1055</v>
      </c>
      <c r="G222" s="54" t="s">
        <v>1056</v>
      </c>
      <c r="H222" s="4" t="s">
        <v>1057</v>
      </c>
      <c r="I222" s="4" t="s">
        <v>1058</v>
      </c>
      <c r="J222" s="56" t="s">
        <v>1059</v>
      </c>
      <c r="K222" s="56">
        <v>45838</v>
      </c>
      <c r="L222" s="4" t="s">
        <v>1060</v>
      </c>
      <c r="M222" s="57" t="s">
        <v>1061</v>
      </c>
      <c r="N222" s="57">
        <v>0.7</v>
      </c>
      <c r="O222" s="8" t="s">
        <v>1062</v>
      </c>
    </row>
    <row r="223" spans="1:15" customFormat="1" ht="102" x14ac:dyDescent="0.3">
      <c r="A223" s="298">
        <v>188</v>
      </c>
      <c r="B223" s="328">
        <v>2024</v>
      </c>
      <c r="C223" s="91" t="s">
        <v>153</v>
      </c>
      <c r="D223" s="91" t="s">
        <v>1054</v>
      </c>
      <c r="E223" s="4">
        <v>2</v>
      </c>
      <c r="F223" s="55" t="s">
        <v>1063</v>
      </c>
      <c r="G223" s="54" t="s">
        <v>1064</v>
      </c>
      <c r="H223" s="4" t="s">
        <v>1057</v>
      </c>
      <c r="I223" s="4" t="s">
        <v>1058</v>
      </c>
      <c r="J223" s="56" t="s">
        <v>1059</v>
      </c>
      <c r="K223" s="90">
        <v>45930</v>
      </c>
      <c r="L223" s="5" t="s">
        <v>1065</v>
      </c>
      <c r="M223" s="7" t="s">
        <v>1066</v>
      </c>
      <c r="N223" s="7">
        <v>0</v>
      </c>
      <c r="O223" s="8"/>
    </row>
    <row r="224" spans="1:15" customFormat="1" ht="102" x14ac:dyDescent="0.3">
      <c r="A224" s="298">
        <v>189</v>
      </c>
      <c r="B224" s="328">
        <v>2024</v>
      </c>
      <c r="C224" s="91" t="s">
        <v>153</v>
      </c>
      <c r="D224" s="91" t="s">
        <v>1054</v>
      </c>
      <c r="E224" s="4">
        <v>3</v>
      </c>
      <c r="F224" s="55" t="s">
        <v>1067</v>
      </c>
      <c r="G224" s="54" t="s">
        <v>1068</v>
      </c>
      <c r="H224" s="4" t="s">
        <v>1057</v>
      </c>
      <c r="I224" s="4" t="s">
        <v>1058</v>
      </c>
      <c r="J224" s="56" t="s">
        <v>1059</v>
      </c>
      <c r="K224" s="56">
        <v>45838</v>
      </c>
      <c r="L224" s="5" t="s">
        <v>1069</v>
      </c>
      <c r="M224" s="7" t="s">
        <v>1070</v>
      </c>
      <c r="N224" s="7">
        <v>0.7</v>
      </c>
      <c r="O224" s="8" t="s">
        <v>1071</v>
      </c>
    </row>
    <row r="225" spans="1:15" customFormat="1" ht="71.400000000000006" x14ac:dyDescent="0.3">
      <c r="A225" s="298">
        <v>190</v>
      </c>
      <c r="B225" s="328">
        <v>2024</v>
      </c>
      <c r="C225" s="91" t="s">
        <v>153</v>
      </c>
      <c r="D225" s="91" t="s">
        <v>1054</v>
      </c>
      <c r="E225" s="4">
        <v>4</v>
      </c>
      <c r="F225" s="55" t="s">
        <v>1072</v>
      </c>
      <c r="G225" s="91" t="s">
        <v>1073</v>
      </c>
      <c r="H225" s="4" t="s">
        <v>1057</v>
      </c>
      <c r="I225" s="4" t="s">
        <v>1058</v>
      </c>
      <c r="J225" s="56" t="s">
        <v>1059</v>
      </c>
      <c r="K225" s="56">
        <v>45838</v>
      </c>
      <c r="L225" s="5" t="s">
        <v>1074</v>
      </c>
      <c r="M225" s="7" t="s">
        <v>1075</v>
      </c>
      <c r="N225" s="7">
        <v>0.7</v>
      </c>
      <c r="O225" s="8" t="s">
        <v>1071</v>
      </c>
    </row>
    <row r="226" spans="1:15" customFormat="1" ht="40.799999999999997" x14ac:dyDescent="0.3">
      <c r="A226" s="298">
        <v>191</v>
      </c>
      <c r="B226" s="328">
        <v>2024</v>
      </c>
      <c r="C226" s="91" t="s">
        <v>153</v>
      </c>
      <c r="D226" s="91" t="s">
        <v>1054</v>
      </c>
      <c r="E226" s="4">
        <v>5</v>
      </c>
      <c r="F226" s="55" t="s">
        <v>1076</v>
      </c>
      <c r="G226" s="54" t="s">
        <v>1077</v>
      </c>
      <c r="H226" s="4" t="s">
        <v>1057</v>
      </c>
      <c r="I226" s="4" t="s">
        <v>1058</v>
      </c>
      <c r="J226" s="56" t="s">
        <v>1059</v>
      </c>
      <c r="K226" s="56">
        <v>45838</v>
      </c>
      <c r="L226" s="5" t="s">
        <v>1074</v>
      </c>
      <c r="M226" s="7" t="s">
        <v>1075</v>
      </c>
      <c r="N226" s="7">
        <v>0.7</v>
      </c>
      <c r="O226" s="8" t="s">
        <v>1071</v>
      </c>
    </row>
    <row r="227" spans="1:15" customFormat="1" ht="209.25" customHeight="1" x14ac:dyDescent="0.3">
      <c r="A227" s="298">
        <v>192</v>
      </c>
      <c r="B227" s="328">
        <v>2024</v>
      </c>
      <c r="C227" s="91" t="s">
        <v>153</v>
      </c>
      <c r="D227" s="91" t="s">
        <v>1054</v>
      </c>
      <c r="E227" s="380">
        <v>6</v>
      </c>
      <c r="F227" s="382" t="s">
        <v>1078</v>
      </c>
      <c r="G227" s="54" t="s">
        <v>1079</v>
      </c>
      <c r="H227" s="380" t="s">
        <v>1057</v>
      </c>
      <c r="I227" s="380" t="s">
        <v>1058</v>
      </c>
      <c r="J227" s="56" t="s">
        <v>1059</v>
      </c>
      <c r="K227" s="90" t="s">
        <v>1080</v>
      </c>
      <c r="L227" s="5" t="s">
        <v>1081</v>
      </c>
      <c r="M227" s="7" t="s">
        <v>1082</v>
      </c>
      <c r="N227" s="7">
        <v>0.7</v>
      </c>
      <c r="O227" s="8" t="s">
        <v>1083</v>
      </c>
    </row>
    <row r="228" spans="1:15" customFormat="1" ht="30.6" x14ac:dyDescent="0.3">
      <c r="A228" s="298">
        <v>193</v>
      </c>
      <c r="B228" s="328">
        <v>2024</v>
      </c>
      <c r="C228" s="91" t="s">
        <v>153</v>
      </c>
      <c r="D228" s="91" t="s">
        <v>1054</v>
      </c>
      <c r="E228" s="381"/>
      <c r="F228" s="383"/>
      <c r="G228" s="54" t="s">
        <v>1084</v>
      </c>
      <c r="H228" s="381"/>
      <c r="I228" s="381"/>
      <c r="J228" s="56" t="s">
        <v>1059</v>
      </c>
      <c r="K228" s="90" t="s">
        <v>1085</v>
      </c>
      <c r="L228" s="5" t="s">
        <v>1086</v>
      </c>
      <c r="M228" s="7" t="s">
        <v>1087</v>
      </c>
      <c r="N228" s="7">
        <v>0.5</v>
      </c>
      <c r="O228" s="8" t="s">
        <v>1088</v>
      </c>
    </row>
    <row r="229" spans="1:15" customFormat="1" ht="122.4" x14ac:dyDescent="0.3">
      <c r="A229" s="298">
        <v>194</v>
      </c>
      <c r="B229" s="328">
        <v>2024</v>
      </c>
      <c r="C229" s="91" t="s">
        <v>153</v>
      </c>
      <c r="D229" s="91" t="s">
        <v>1054</v>
      </c>
      <c r="E229" s="4">
        <v>7</v>
      </c>
      <c r="F229" s="55" t="s">
        <v>1089</v>
      </c>
      <c r="G229" s="54" t="s">
        <v>1090</v>
      </c>
      <c r="H229" s="5" t="s">
        <v>1057</v>
      </c>
      <c r="I229" s="4" t="s">
        <v>1058</v>
      </c>
      <c r="J229" s="56" t="s">
        <v>1059</v>
      </c>
      <c r="K229" s="90" t="s">
        <v>1085</v>
      </c>
      <c r="L229" s="5" t="s">
        <v>1091</v>
      </c>
      <c r="M229" s="7" t="s">
        <v>1092</v>
      </c>
      <c r="N229" s="7">
        <v>0.7</v>
      </c>
      <c r="O229" s="8" t="s">
        <v>1093</v>
      </c>
    </row>
    <row r="230" spans="1:15" customFormat="1" ht="61.2" x14ac:dyDescent="0.3">
      <c r="A230" s="298">
        <v>195</v>
      </c>
      <c r="B230" s="328">
        <v>2024</v>
      </c>
      <c r="C230" s="91" t="s">
        <v>153</v>
      </c>
      <c r="D230" s="91" t="s">
        <v>1054</v>
      </c>
      <c r="E230" s="4">
        <v>8</v>
      </c>
      <c r="F230" s="55" t="s">
        <v>1094</v>
      </c>
      <c r="G230" s="54" t="s">
        <v>1090</v>
      </c>
      <c r="H230" s="5" t="s">
        <v>1057</v>
      </c>
      <c r="I230" s="4" t="s">
        <v>1058</v>
      </c>
      <c r="J230" s="56" t="s">
        <v>1059</v>
      </c>
      <c r="K230" s="90" t="s">
        <v>1085</v>
      </c>
      <c r="L230" s="5" t="s">
        <v>1091</v>
      </c>
      <c r="M230" s="7" t="s">
        <v>1092</v>
      </c>
      <c r="N230" s="7">
        <v>0.7</v>
      </c>
      <c r="O230" s="8" t="s">
        <v>1093</v>
      </c>
    </row>
    <row r="231" spans="1:15" customFormat="1" ht="118.5" customHeight="1" x14ac:dyDescent="0.3">
      <c r="A231" s="298">
        <v>196</v>
      </c>
      <c r="B231" s="328">
        <v>2024</v>
      </c>
      <c r="C231" s="91" t="s">
        <v>153</v>
      </c>
      <c r="D231" s="91" t="s">
        <v>1054</v>
      </c>
      <c r="E231" s="4">
        <v>9</v>
      </c>
      <c r="F231" s="27" t="s">
        <v>1095</v>
      </c>
      <c r="G231" s="302" t="s">
        <v>1096</v>
      </c>
      <c r="H231" s="5" t="s">
        <v>1057</v>
      </c>
      <c r="I231" s="4" t="s">
        <v>1058</v>
      </c>
      <c r="J231" s="56" t="s">
        <v>1059</v>
      </c>
      <c r="K231" s="90">
        <v>45930</v>
      </c>
      <c r="L231" s="5" t="s">
        <v>1097</v>
      </c>
      <c r="M231" s="7" t="s">
        <v>1098</v>
      </c>
      <c r="N231" s="7">
        <v>0</v>
      </c>
      <c r="O231" s="8"/>
    </row>
    <row r="232" spans="1:15" customFormat="1" ht="116.25" customHeight="1" x14ac:dyDescent="0.3">
      <c r="A232" s="298">
        <v>197</v>
      </c>
      <c r="B232" s="328">
        <v>2024</v>
      </c>
      <c r="C232" s="91" t="s">
        <v>153</v>
      </c>
      <c r="D232" s="91" t="s">
        <v>1054</v>
      </c>
      <c r="E232" s="380">
        <v>10</v>
      </c>
      <c r="F232" s="380" t="s">
        <v>1099</v>
      </c>
      <c r="G232" s="44" t="s">
        <v>1100</v>
      </c>
      <c r="H232" s="380" t="s">
        <v>1057</v>
      </c>
      <c r="I232" s="4" t="s">
        <v>1058</v>
      </c>
      <c r="J232" s="56" t="s">
        <v>1059</v>
      </c>
      <c r="K232" s="90" t="s">
        <v>1101</v>
      </c>
      <c r="L232" s="5" t="s">
        <v>1102</v>
      </c>
      <c r="M232" s="7" t="s">
        <v>1103</v>
      </c>
      <c r="N232" s="7">
        <v>1</v>
      </c>
      <c r="O232" s="8" t="s">
        <v>1104</v>
      </c>
    </row>
    <row r="233" spans="1:15" customFormat="1" ht="30.6" x14ac:dyDescent="0.3">
      <c r="A233" s="298">
        <v>198</v>
      </c>
      <c r="B233" s="328">
        <v>2024</v>
      </c>
      <c r="C233" s="91" t="s">
        <v>153</v>
      </c>
      <c r="D233" s="91" t="s">
        <v>1054</v>
      </c>
      <c r="E233" s="381"/>
      <c r="F233" s="381"/>
      <c r="G233" s="44" t="s">
        <v>1105</v>
      </c>
      <c r="H233" s="381"/>
      <c r="I233" s="4" t="s">
        <v>1058</v>
      </c>
      <c r="J233" s="56" t="s">
        <v>1059</v>
      </c>
      <c r="K233" s="90">
        <v>45838</v>
      </c>
      <c r="L233" s="5" t="s">
        <v>1106</v>
      </c>
      <c r="M233" s="7" t="s">
        <v>1107</v>
      </c>
      <c r="N233" s="7">
        <v>0.7</v>
      </c>
      <c r="O233" s="8" t="s">
        <v>1108</v>
      </c>
    </row>
    <row r="234" spans="1:15" customFormat="1" ht="142.80000000000001" x14ac:dyDescent="0.3">
      <c r="A234" s="298">
        <v>199</v>
      </c>
      <c r="B234" s="328">
        <v>2024</v>
      </c>
      <c r="C234" s="91" t="s">
        <v>153</v>
      </c>
      <c r="D234" s="91" t="s">
        <v>1054</v>
      </c>
      <c r="E234" s="4">
        <v>11</v>
      </c>
      <c r="F234" s="93" t="s">
        <v>1109</v>
      </c>
      <c r="G234" s="43" t="s">
        <v>1110</v>
      </c>
      <c r="H234" s="5" t="s">
        <v>1057</v>
      </c>
      <c r="I234" s="4" t="s">
        <v>1111</v>
      </c>
      <c r="J234" s="56" t="s">
        <v>1059</v>
      </c>
      <c r="K234" s="90" t="s">
        <v>1085</v>
      </c>
      <c r="L234" s="5" t="s">
        <v>1112</v>
      </c>
      <c r="M234" s="7" t="s">
        <v>1113</v>
      </c>
      <c r="N234" s="7">
        <v>0.6</v>
      </c>
      <c r="O234" s="8" t="s">
        <v>1114</v>
      </c>
    </row>
    <row r="235" spans="1:15" customFormat="1" ht="30.6" x14ac:dyDescent="0.3">
      <c r="A235" s="298">
        <v>200</v>
      </c>
      <c r="B235" s="328">
        <v>2024</v>
      </c>
      <c r="C235" s="91" t="s">
        <v>153</v>
      </c>
      <c r="D235" s="91" t="s">
        <v>1054</v>
      </c>
      <c r="E235" s="4">
        <v>12</v>
      </c>
      <c r="F235" s="55" t="s">
        <v>1115</v>
      </c>
      <c r="G235" s="94" t="s">
        <v>1116</v>
      </c>
      <c r="H235" s="5" t="s">
        <v>1057</v>
      </c>
      <c r="I235" s="4" t="s">
        <v>1117</v>
      </c>
      <c r="J235" s="56" t="s">
        <v>1059</v>
      </c>
      <c r="K235" s="90" t="s">
        <v>1101</v>
      </c>
      <c r="L235" s="5" t="s">
        <v>1118</v>
      </c>
      <c r="M235" s="7" t="s">
        <v>1119</v>
      </c>
      <c r="N235" s="7">
        <v>0.7</v>
      </c>
      <c r="O235" s="8" t="s">
        <v>1120</v>
      </c>
    </row>
    <row r="236" spans="1:15" customFormat="1" ht="51" x14ac:dyDescent="0.3">
      <c r="A236" s="298">
        <v>201</v>
      </c>
      <c r="B236" s="328">
        <v>2024</v>
      </c>
      <c r="C236" s="91" t="s">
        <v>153</v>
      </c>
      <c r="D236" s="91" t="s">
        <v>1054</v>
      </c>
      <c r="E236" s="4">
        <v>13</v>
      </c>
      <c r="F236" s="55" t="s">
        <v>1121</v>
      </c>
      <c r="G236" s="95" t="s">
        <v>1122</v>
      </c>
      <c r="H236" s="5" t="s">
        <v>1057</v>
      </c>
      <c r="I236" s="4" t="s">
        <v>1117</v>
      </c>
      <c r="J236" s="56" t="s">
        <v>1059</v>
      </c>
      <c r="K236" s="90" t="s">
        <v>1085</v>
      </c>
      <c r="L236" s="5" t="s">
        <v>1123</v>
      </c>
      <c r="M236" s="5" t="s">
        <v>1123</v>
      </c>
      <c r="N236" s="7">
        <v>0.7</v>
      </c>
      <c r="O236" s="8" t="s">
        <v>1124</v>
      </c>
    </row>
    <row r="237" spans="1:15" customFormat="1" ht="71.400000000000006" x14ac:dyDescent="0.3">
      <c r="A237" s="298">
        <v>202</v>
      </c>
      <c r="B237" s="328">
        <v>2024</v>
      </c>
      <c r="C237" s="91" t="s">
        <v>153</v>
      </c>
      <c r="D237" s="91" t="s">
        <v>1054</v>
      </c>
      <c r="E237" s="4">
        <v>14</v>
      </c>
      <c r="F237" s="55" t="s">
        <v>1125</v>
      </c>
      <c r="G237" s="43" t="s">
        <v>1110</v>
      </c>
      <c r="H237" s="5" t="s">
        <v>1057</v>
      </c>
      <c r="I237" s="4" t="s">
        <v>1111</v>
      </c>
      <c r="J237" s="56" t="s">
        <v>1059</v>
      </c>
      <c r="K237" s="90" t="s">
        <v>1085</v>
      </c>
      <c r="L237" s="5" t="s">
        <v>1112</v>
      </c>
      <c r="M237" s="7" t="s">
        <v>1113</v>
      </c>
      <c r="N237" s="7">
        <v>0.6</v>
      </c>
      <c r="O237" s="8" t="s">
        <v>1114</v>
      </c>
    </row>
    <row r="238" spans="1:15" customFormat="1" ht="61.2" x14ac:dyDescent="0.3">
      <c r="A238" s="298">
        <v>203</v>
      </c>
      <c r="B238" s="328">
        <v>2024</v>
      </c>
      <c r="C238" s="91" t="s">
        <v>153</v>
      </c>
      <c r="D238" s="91" t="s">
        <v>1054</v>
      </c>
      <c r="E238" s="4">
        <v>15</v>
      </c>
      <c r="F238" s="36" t="s">
        <v>1126</v>
      </c>
      <c r="G238" s="58" t="s">
        <v>1127</v>
      </c>
      <c r="H238" s="5" t="s">
        <v>1057</v>
      </c>
      <c r="I238" s="4" t="s">
        <v>1058</v>
      </c>
      <c r="J238" s="90">
        <v>45702</v>
      </c>
      <c r="K238" s="90">
        <v>45930</v>
      </c>
      <c r="L238" s="5" t="s">
        <v>1128</v>
      </c>
      <c r="M238" s="7" t="s">
        <v>1129</v>
      </c>
      <c r="N238" s="7">
        <v>0.6</v>
      </c>
      <c r="O238" s="9" t="s">
        <v>1130</v>
      </c>
    </row>
    <row r="239" spans="1:15" customFormat="1" ht="81.599999999999994" customHeight="1" x14ac:dyDescent="0.3">
      <c r="A239" s="298">
        <v>204</v>
      </c>
      <c r="B239" s="328">
        <v>2024</v>
      </c>
      <c r="C239" s="91" t="s">
        <v>153</v>
      </c>
      <c r="D239" s="91" t="s">
        <v>1054</v>
      </c>
      <c r="E239" s="380">
        <v>16</v>
      </c>
      <c r="F239" s="380" t="s">
        <v>1131</v>
      </c>
      <c r="G239" s="43" t="s">
        <v>1132</v>
      </c>
      <c r="H239" s="5" t="s">
        <v>1057</v>
      </c>
      <c r="I239" s="4" t="s">
        <v>1058</v>
      </c>
      <c r="J239" s="90">
        <v>45702</v>
      </c>
      <c r="K239" s="53">
        <v>45838</v>
      </c>
      <c r="L239" s="8" t="s">
        <v>1133</v>
      </c>
      <c r="M239" s="16" t="s">
        <v>1134</v>
      </c>
      <c r="N239" s="16">
        <v>1</v>
      </c>
      <c r="O239" s="8" t="s">
        <v>1135</v>
      </c>
    </row>
    <row r="240" spans="1:15" customFormat="1" ht="30.6" x14ac:dyDescent="0.3">
      <c r="A240" s="298">
        <v>205</v>
      </c>
      <c r="B240" s="328">
        <v>2024</v>
      </c>
      <c r="C240" s="91" t="s">
        <v>153</v>
      </c>
      <c r="D240" s="91" t="s">
        <v>1054</v>
      </c>
      <c r="E240" s="381"/>
      <c r="F240" s="381"/>
      <c r="G240" s="43" t="s">
        <v>1136</v>
      </c>
      <c r="H240" s="5" t="s">
        <v>1057</v>
      </c>
      <c r="I240" s="4" t="s">
        <v>1058</v>
      </c>
      <c r="J240" s="90">
        <v>45702</v>
      </c>
      <c r="K240" s="90">
        <v>45899</v>
      </c>
      <c r="L240" s="8" t="s">
        <v>1137</v>
      </c>
      <c r="M240" s="16" t="s">
        <v>1138</v>
      </c>
      <c r="N240" s="16">
        <v>0</v>
      </c>
      <c r="O240" s="8"/>
    </row>
    <row r="241" spans="1:15" customFormat="1" ht="40.799999999999997" x14ac:dyDescent="0.3">
      <c r="A241" s="298">
        <v>206</v>
      </c>
      <c r="B241" s="328">
        <v>2024</v>
      </c>
      <c r="C241" s="91" t="s">
        <v>153</v>
      </c>
      <c r="D241" s="91" t="s">
        <v>1054</v>
      </c>
      <c r="E241" s="4">
        <v>17</v>
      </c>
      <c r="F241" s="27" t="s">
        <v>1139</v>
      </c>
      <c r="G241" s="39" t="s">
        <v>1140</v>
      </c>
      <c r="H241" s="5" t="s">
        <v>1057</v>
      </c>
      <c r="I241" s="4" t="s">
        <v>1058</v>
      </c>
      <c r="J241" s="90">
        <v>45702</v>
      </c>
      <c r="K241" s="90">
        <v>45930</v>
      </c>
      <c r="L241" s="8" t="s">
        <v>1141</v>
      </c>
      <c r="M241" s="16" t="s">
        <v>1142</v>
      </c>
      <c r="N241" s="16">
        <v>0.6</v>
      </c>
      <c r="O241" s="8" t="s">
        <v>1143</v>
      </c>
    </row>
    <row r="242" spans="1:15" customFormat="1" ht="71.400000000000006" x14ac:dyDescent="0.3">
      <c r="A242" s="298">
        <v>207</v>
      </c>
      <c r="B242" s="328">
        <v>2024</v>
      </c>
      <c r="C242" s="91" t="s">
        <v>153</v>
      </c>
      <c r="D242" s="91" t="s">
        <v>1054</v>
      </c>
      <c r="E242" s="4">
        <v>18</v>
      </c>
      <c r="F242" s="27" t="s">
        <v>1144</v>
      </c>
      <c r="G242" s="54" t="s">
        <v>1145</v>
      </c>
      <c r="H242" s="5" t="s">
        <v>1057</v>
      </c>
      <c r="I242" s="4" t="s">
        <v>1058</v>
      </c>
      <c r="J242" s="56" t="s">
        <v>1059</v>
      </c>
      <c r="K242" s="90" t="s">
        <v>1085</v>
      </c>
      <c r="L242" s="5" t="s">
        <v>1146</v>
      </c>
      <c r="M242" s="7" t="s">
        <v>1092</v>
      </c>
      <c r="N242" s="7">
        <v>0.7</v>
      </c>
      <c r="O242" s="8" t="s">
        <v>1093</v>
      </c>
    </row>
    <row r="243" spans="1:15" customFormat="1" ht="61.2" x14ac:dyDescent="0.3">
      <c r="A243" s="298">
        <v>208</v>
      </c>
      <c r="B243" s="328">
        <v>2024</v>
      </c>
      <c r="C243" s="91" t="s">
        <v>153</v>
      </c>
      <c r="D243" s="91" t="s">
        <v>1054</v>
      </c>
      <c r="E243" s="4">
        <v>19</v>
      </c>
      <c r="F243" s="27" t="s">
        <v>1147</v>
      </c>
      <c r="G243" s="54" t="s">
        <v>1148</v>
      </c>
      <c r="H243" s="5" t="s">
        <v>1057</v>
      </c>
      <c r="I243" s="4" t="s">
        <v>1058</v>
      </c>
      <c r="J243" s="56" t="s">
        <v>1059</v>
      </c>
      <c r="K243" s="90" t="s">
        <v>1085</v>
      </c>
      <c r="L243" s="5" t="s">
        <v>1091</v>
      </c>
      <c r="M243" s="7" t="s">
        <v>1092</v>
      </c>
      <c r="N243" s="7">
        <v>0.7</v>
      </c>
      <c r="O243" s="8" t="s">
        <v>1093</v>
      </c>
    </row>
    <row r="244" spans="1:15" customFormat="1" ht="40.799999999999997" x14ac:dyDescent="0.3">
      <c r="A244" s="298">
        <v>209</v>
      </c>
      <c r="B244" s="328">
        <v>2024</v>
      </c>
      <c r="C244" s="91" t="s">
        <v>153</v>
      </c>
      <c r="D244" s="91" t="s">
        <v>1054</v>
      </c>
      <c r="E244" s="4">
        <v>20</v>
      </c>
      <c r="F244" s="27" t="s">
        <v>1149</v>
      </c>
      <c r="G244" s="54" t="s">
        <v>1150</v>
      </c>
      <c r="H244" s="5" t="s">
        <v>1057</v>
      </c>
      <c r="I244" s="4" t="s">
        <v>1058</v>
      </c>
      <c r="J244" s="56" t="s">
        <v>1059</v>
      </c>
      <c r="K244" s="53">
        <v>45930</v>
      </c>
      <c r="L244" s="8" t="s">
        <v>1151</v>
      </c>
      <c r="M244" s="16" t="s">
        <v>1152</v>
      </c>
      <c r="N244" s="16">
        <v>0</v>
      </c>
      <c r="O244" s="8"/>
    </row>
    <row r="245" spans="1:15" customFormat="1" ht="61.2" x14ac:dyDescent="0.3">
      <c r="A245" s="298">
        <v>210</v>
      </c>
      <c r="B245" s="328">
        <v>2024</v>
      </c>
      <c r="C245" s="91" t="s">
        <v>153</v>
      </c>
      <c r="D245" s="91" t="s">
        <v>1054</v>
      </c>
      <c r="E245" s="4">
        <v>21</v>
      </c>
      <c r="F245" s="39" t="s">
        <v>1153</v>
      </c>
      <c r="G245" s="39" t="s">
        <v>1154</v>
      </c>
      <c r="H245" s="5" t="s">
        <v>1057</v>
      </c>
      <c r="I245" s="4" t="s">
        <v>1058</v>
      </c>
      <c r="J245" s="56" t="s">
        <v>1059</v>
      </c>
      <c r="K245" s="53">
        <v>45930</v>
      </c>
      <c r="L245" s="8" t="s">
        <v>1155</v>
      </c>
      <c r="M245" s="16" t="s">
        <v>1156</v>
      </c>
      <c r="N245" s="16">
        <v>0</v>
      </c>
      <c r="O245" s="8"/>
    </row>
    <row r="246" spans="1:15" customFormat="1" ht="112.2" x14ac:dyDescent="0.3">
      <c r="A246" s="298">
        <v>211</v>
      </c>
      <c r="B246" s="328">
        <v>2024</v>
      </c>
      <c r="C246" s="91" t="s">
        <v>153</v>
      </c>
      <c r="D246" s="91" t="s">
        <v>1054</v>
      </c>
      <c r="E246" s="4">
        <v>22</v>
      </c>
      <c r="F246" s="39" t="s">
        <v>1157</v>
      </c>
      <c r="G246" s="54" t="s">
        <v>1158</v>
      </c>
      <c r="H246" s="8" t="s">
        <v>1057</v>
      </c>
      <c r="I246" s="8" t="s">
        <v>1058</v>
      </c>
      <c r="J246" s="56" t="s">
        <v>1059</v>
      </c>
      <c r="K246" s="90">
        <v>45838</v>
      </c>
      <c r="L246" s="8" t="s">
        <v>1159</v>
      </c>
      <c r="M246" s="16" t="s">
        <v>1160</v>
      </c>
      <c r="N246" s="7">
        <v>0.7</v>
      </c>
      <c r="O246" s="8" t="s">
        <v>1071</v>
      </c>
    </row>
    <row r="247" spans="1:15" customFormat="1" ht="30.6" x14ac:dyDescent="0.3">
      <c r="A247" s="298">
        <v>212</v>
      </c>
      <c r="B247" s="328">
        <v>2024</v>
      </c>
      <c r="C247" s="91" t="s">
        <v>153</v>
      </c>
      <c r="D247" s="91" t="s">
        <v>1054</v>
      </c>
      <c r="E247" s="8">
        <v>23</v>
      </c>
      <c r="F247" s="39" t="s">
        <v>1161</v>
      </c>
      <c r="G247" s="39" t="s">
        <v>1162</v>
      </c>
      <c r="H247" s="8" t="s">
        <v>1057</v>
      </c>
      <c r="I247" s="8" t="s">
        <v>1058</v>
      </c>
      <c r="J247" s="56" t="s">
        <v>1059</v>
      </c>
      <c r="K247" s="53">
        <v>46021</v>
      </c>
      <c r="L247" s="8" t="s">
        <v>1163</v>
      </c>
      <c r="M247" s="16" t="s">
        <v>1164</v>
      </c>
      <c r="N247" s="16">
        <v>0</v>
      </c>
      <c r="O247" s="8"/>
    </row>
    <row r="248" spans="1:15" ht="238.2" x14ac:dyDescent="0.3">
      <c r="A248" s="298">
        <v>213</v>
      </c>
      <c r="B248" s="183">
        <v>2024</v>
      </c>
      <c r="C248" s="184" t="s">
        <v>1299</v>
      </c>
      <c r="D248" s="184" t="s">
        <v>1300</v>
      </c>
      <c r="E248" s="314">
        <v>1</v>
      </c>
      <c r="F248" s="315" t="s">
        <v>1191</v>
      </c>
      <c r="G248" s="315" t="s">
        <v>1192</v>
      </c>
      <c r="H248" s="315" t="s">
        <v>1193</v>
      </c>
      <c r="I248" s="315" t="s">
        <v>1194</v>
      </c>
      <c r="J248" s="316">
        <v>45617</v>
      </c>
      <c r="K248" s="316">
        <v>45747</v>
      </c>
      <c r="L248" s="315" t="s">
        <v>1195</v>
      </c>
      <c r="M248" s="315" t="s">
        <v>1196</v>
      </c>
      <c r="N248" s="317">
        <v>0.05</v>
      </c>
      <c r="O248" s="318" t="s">
        <v>1197</v>
      </c>
    </row>
    <row r="249" spans="1:15" ht="277.2" x14ac:dyDescent="0.3">
      <c r="A249" s="298">
        <v>214</v>
      </c>
      <c r="B249" s="183">
        <v>2024</v>
      </c>
      <c r="C249" s="184" t="s">
        <v>1299</v>
      </c>
      <c r="D249" s="184" t="s">
        <v>1300</v>
      </c>
      <c r="E249" s="314">
        <v>2</v>
      </c>
      <c r="F249" s="315" t="s">
        <v>1198</v>
      </c>
      <c r="G249" s="315" t="s">
        <v>1199</v>
      </c>
      <c r="H249" s="315" t="s">
        <v>1193</v>
      </c>
      <c r="I249" s="315" t="s">
        <v>1194</v>
      </c>
      <c r="J249" s="316">
        <v>45617</v>
      </c>
      <c r="K249" s="316">
        <v>45747</v>
      </c>
      <c r="L249" s="315" t="s">
        <v>1200</v>
      </c>
      <c r="M249" s="315" t="s">
        <v>1201</v>
      </c>
      <c r="N249" s="319">
        <v>0.05</v>
      </c>
      <c r="O249" s="188" t="s">
        <v>1202</v>
      </c>
    </row>
    <row r="250" spans="1:15" ht="303.60000000000002" x14ac:dyDescent="0.3">
      <c r="A250" s="298">
        <v>215</v>
      </c>
      <c r="B250" s="183">
        <v>2024</v>
      </c>
      <c r="C250" s="184" t="s">
        <v>1299</v>
      </c>
      <c r="D250" s="184" t="s">
        <v>1300</v>
      </c>
      <c r="E250" s="314">
        <v>3</v>
      </c>
      <c r="F250" s="320" t="s">
        <v>1203</v>
      </c>
      <c r="G250" s="315" t="s">
        <v>1204</v>
      </c>
      <c r="H250" s="315" t="s">
        <v>1193</v>
      </c>
      <c r="I250" s="315" t="s">
        <v>1194</v>
      </c>
      <c r="J250" s="316">
        <v>45617</v>
      </c>
      <c r="K250" s="316">
        <v>45747</v>
      </c>
      <c r="L250" s="315" t="s">
        <v>1205</v>
      </c>
      <c r="M250" s="315" t="s">
        <v>1206</v>
      </c>
      <c r="N250" s="190">
        <v>0.05</v>
      </c>
      <c r="O250" s="184" t="s">
        <v>1207</v>
      </c>
    </row>
    <row r="251" spans="1:15" ht="409.6" x14ac:dyDescent="0.3">
      <c r="A251" s="298">
        <v>216</v>
      </c>
      <c r="B251" s="183">
        <v>2024</v>
      </c>
      <c r="C251" s="184" t="s">
        <v>1299</v>
      </c>
      <c r="D251" s="184" t="s">
        <v>1300</v>
      </c>
      <c r="E251" s="314">
        <v>4</v>
      </c>
      <c r="F251" s="315" t="s">
        <v>1208</v>
      </c>
      <c r="G251" s="315" t="s">
        <v>1209</v>
      </c>
      <c r="H251" s="315" t="s">
        <v>1193</v>
      </c>
      <c r="I251" s="315" t="s">
        <v>1194</v>
      </c>
      <c r="J251" s="316">
        <v>45617</v>
      </c>
      <c r="K251" s="316">
        <v>45747</v>
      </c>
      <c r="L251" s="315" t="s">
        <v>1210</v>
      </c>
      <c r="M251" s="315" t="s">
        <v>1211</v>
      </c>
      <c r="N251" s="190">
        <v>0.7</v>
      </c>
      <c r="O251" s="184" t="s">
        <v>1212</v>
      </c>
    </row>
    <row r="252" spans="1:15" ht="145.80000000000001" x14ac:dyDescent="0.3">
      <c r="A252" s="183">
        <v>217</v>
      </c>
      <c r="B252" s="183">
        <v>2024</v>
      </c>
      <c r="C252" s="184" t="s">
        <v>1299</v>
      </c>
      <c r="D252" s="184" t="s">
        <v>1300</v>
      </c>
      <c r="E252" s="384">
        <v>5</v>
      </c>
      <c r="F252" s="385" t="s">
        <v>1213</v>
      </c>
      <c r="G252" s="318" t="s">
        <v>1214</v>
      </c>
      <c r="H252" s="315" t="s">
        <v>1193</v>
      </c>
      <c r="I252" s="315" t="s">
        <v>1194</v>
      </c>
      <c r="J252" s="316">
        <v>45617</v>
      </c>
      <c r="K252" s="316">
        <v>45747</v>
      </c>
      <c r="L252" s="315" t="s">
        <v>1210</v>
      </c>
      <c r="M252" s="315" t="s">
        <v>1211</v>
      </c>
      <c r="N252" s="190">
        <v>0.7</v>
      </c>
      <c r="O252" s="386" t="s">
        <v>1215</v>
      </c>
    </row>
    <row r="253" spans="1:15" ht="145.19999999999999" x14ac:dyDescent="0.3">
      <c r="A253" s="183">
        <v>218</v>
      </c>
      <c r="B253" s="183">
        <v>2024</v>
      </c>
      <c r="C253" s="184" t="s">
        <v>1299</v>
      </c>
      <c r="D253" s="184" t="s">
        <v>1300</v>
      </c>
      <c r="E253" s="384"/>
      <c r="F253" s="385"/>
      <c r="G253" s="315" t="s">
        <v>1216</v>
      </c>
      <c r="H253" s="315" t="s">
        <v>1193</v>
      </c>
      <c r="I253" s="315" t="s">
        <v>1194</v>
      </c>
      <c r="J253" s="316">
        <v>45617</v>
      </c>
      <c r="K253" s="316">
        <v>45869</v>
      </c>
      <c r="L253" s="315" t="s">
        <v>1217</v>
      </c>
      <c r="M253" s="315" t="s">
        <v>1218</v>
      </c>
      <c r="N253" s="190">
        <v>0.5</v>
      </c>
      <c r="O253" s="386"/>
    </row>
    <row r="254" spans="1:15" ht="343.2" x14ac:dyDescent="0.3">
      <c r="A254" s="183">
        <v>219</v>
      </c>
      <c r="B254" s="183">
        <v>2024</v>
      </c>
      <c r="C254" s="184" t="s">
        <v>1299</v>
      </c>
      <c r="D254" s="184" t="s">
        <v>1300</v>
      </c>
      <c r="E254" s="314">
        <v>6</v>
      </c>
      <c r="F254" s="315" t="s">
        <v>1219</v>
      </c>
      <c r="G254" s="315" t="s">
        <v>1220</v>
      </c>
      <c r="H254" s="315" t="s">
        <v>1193</v>
      </c>
      <c r="I254" s="315" t="s">
        <v>1194</v>
      </c>
      <c r="J254" s="316">
        <v>45617</v>
      </c>
      <c r="K254" s="316">
        <v>45747</v>
      </c>
      <c r="L254" s="315" t="s">
        <v>1221</v>
      </c>
      <c r="M254" s="315" t="s">
        <v>1222</v>
      </c>
      <c r="N254" s="190">
        <v>0.5</v>
      </c>
      <c r="O254" s="184" t="s">
        <v>1223</v>
      </c>
    </row>
    <row r="255" spans="1:15" ht="343.2" x14ac:dyDescent="0.3">
      <c r="A255" s="183">
        <v>220</v>
      </c>
      <c r="B255" s="183">
        <v>2024</v>
      </c>
      <c r="C255" s="184" t="s">
        <v>1299</v>
      </c>
      <c r="D255" s="184" t="s">
        <v>1300</v>
      </c>
      <c r="E255" s="314">
        <v>7</v>
      </c>
      <c r="F255" s="315" t="s">
        <v>1224</v>
      </c>
      <c r="G255" s="315" t="s">
        <v>1225</v>
      </c>
      <c r="H255" s="315" t="s">
        <v>1193</v>
      </c>
      <c r="I255" s="315" t="s">
        <v>1226</v>
      </c>
      <c r="J255" s="316">
        <v>45617</v>
      </c>
      <c r="K255" s="316">
        <v>45747</v>
      </c>
      <c r="L255" s="315" t="s">
        <v>1227</v>
      </c>
      <c r="M255" s="315" t="s">
        <v>1228</v>
      </c>
      <c r="N255" s="190">
        <v>0.05</v>
      </c>
      <c r="O255" s="184" t="s">
        <v>1229</v>
      </c>
    </row>
    <row r="256" spans="1:15" ht="250.8" x14ac:dyDescent="0.3">
      <c r="A256" s="183">
        <v>221</v>
      </c>
      <c r="B256" s="183">
        <v>2024</v>
      </c>
      <c r="C256" s="184" t="s">
        <v>1299</v>
      </c>
      <c r="D256" s="184" t="s">
        <v>1300</v>
      </c>
      <c r="E256" s="314">
        <v>8</v>
      </c>
      <c r="F256" s="321" t="s">
        <v>1230</v>
      </c>
      <c r="G256" s="321" t="s">
        <v>1231</v>
      </c>
      <c r="H256" s="315" t="s">
        <v>1193</v>
      </c>
      <c r="I256" s="315" t="s">
        <v>1226</v>
      </c>
      <c r="J256" s="316">
        <v>45627</v>
      </c>
      <c r="K256" s="316">
        <v>46022</v>
      </c>
      <c r="L256" s="315" t="s">
        <v>1232</v>
      </c>
      <c r="M256" s="315" t="s">
        <v>1233</v>
      </c>
      <c r="N256" s="190">
        <v>0.05</v>
      </c>
      <c r="O256" s="184" t="s">
        <v>1234</v>
      </c>
    </row>
    <row r="257" spans="1:15" ht="79.2" x14ac:dyDescent="0.3">
      <c r="A257" s="183">
        <v>222</v>
      </c>
      <c r="B257" s="183">
        <v>2024</v>
      </c>
      <c r="C257" s="184" t="s">
        <v>1299</v>
      </c>
      <c r="D257" s="184" t="s">
        <v>1300</v>
      </c>
      <c r="E257" s="384">
        <v>9</v>
      </c>
      <c r="F257" s="387" t="s">
        <v>1235</v>
      </c>
      <c r="G257" s="321" t="s">
        <v>1236</v>
      </c>
      <c r="H257" s="388" t="s">
        <v>1193</v>
      </c>
      <c r="I257" s="388" t="s">
        <v>1237</v>
      </c>
      <c r="J257" s="389">
        <v>45617</v>
      </c>
      <c r="K257" s="389">
        <v>45747</v>
      </c>
      <c r="L257" s="315" t="s">
        <v>1238</v>
      </c>
      <c r="M257" s="315" t="s">
        <v>1239</v>
      </c>
      <c r="N257" s="190">
        <v>0</v>
      </c>
      <c r="O257" s="386" t="s">
        <v>1240</v>
      </c>
    </row>
    <row r="258" spans="1:15" ht="55.2" x14ac:dyDescent="0.3">
      <c r="A258" s="183">
        <v>223</v>
      </c>
      <c r="B258" s="183">
        <v>2024</v>
      </c>
      <c r="C258" s="184" t="s">
        <v>1299</v>
      </c>
      <c r="D258" s="184" t="s">
        <v>1300</v>
      </c>
      <c r="E258" s="384"/>
      <c r="F258" s="387"/>
      <c r="G258" s="321" t="s">
        <v>1241</v>
      </c>
      <c r="H258" s="388"/>
      <c r="I258" s="388"/>
      <c r="J258" s="389"/>
      <c r="K258" s="389"/>
      <c r="L258" s="321" t="s">
        <v>1242</v>
      </c>
      <c r="M258" s="321" t="s">
        <v>1243</v>
      </c>
      <c r="N258" s="190">
        <v>0.5</v>
      </c>
      <c r="O258" s="386"/>
    </row>
    <row r="259" spans="1:15" ht="237.6" x14ac:dyDescent="0.3">
      <c r="A259" s="183">
        <v>224</v>
      </c>
      <c r="B259" s="183">
        <v>2024</v>
      </c>
      <c r="C259" s="184" t="s">
        <v>1299</v>
      </c>
      <c r="D259" s="184" t="s">
        <v>1300</v>
      </c>
      <c r="E259" s="314">
        <v>10</v>
      </c>
      <c r="F259" s="321" t="s">
        <v>1244</v>
      </c>
      <c r="G259" s="321" t="s">
        <v>1245</v>
      </c>
      <c r="H259" s="321" t="s">
        <v>1193</v>
      </c>
      <c r="I259" s="321" t="s">
        <v>1246</v>
      </c>
      <c r="J259" s="316">
        <v>45617</v>
      </c>
      <c r="K259" s="316">
        <v>45747</v>
      </c>
      <c r="L259" s="321" t="s">
        <v>1247</v>
      </c>
      <c r="M259" s="321" t="s">
        <v>1248</v>
      </c>
      <c r="N259" s="190">
        <v>0.9</v>
      </c>
      <c r="O259" s="184" t="s">
        <v>1249</v>
      </c>
    </row>
    <row r="260" spans="1:15" ht="66" x14ac:dyDescent="0.3">
      <c r="A260" s="183">
        <v>225</v>
      </c>
      <c r="B260" s="183">
        <v>2024</v>
      </c>
      <c r="C260" s="184" t="s">
        <v>1299</v>
      </c>
      <c r="D260" s="184" t="s">
        <v>1300</v>
      </c>
      <c r="E260" s="390">
        <v>11</v>
      </c>
      <c r="F260" s="387" t="s">
        <v>1250</v>
      </c>
      <c r="G260" s="321" t="s">
        <v>1251</v>
      </c>
      <c r="H260" s="391" t="s">
        <v>1193</v>
      </c>
      <c r="I260" s="391" t="s">
        <v>1246</v>
      </c>
      <c r="J260" s="389">
        <v>45658</v>
      </c>
      <c r="K260" s="389">
        <v>46022</v>
      </c>
      <c r="L260" s="321" t="s">
        <v>1252</v>
      </c>
      <c r="M260" s="321" t="s">
        <v>1253</v>
      </c>
      <c r="N260" s="190">
        <v>0</v>
      </c>
      <c r="O260" s="386" t="s">
        <v>1254</v>
      </c>
    </row>
    <row r="261" spans="1:15" ht="92.4" x14ac:dyDescent="0.3">
      <c r="A261" s="183">
        <v>226</v>
      </c>
      <c r="B261" s="183">
        <v>2024</v>
      </c>
      <c r="C261" s="184" t="s">
        <v>1299</v>
      </c>
      <c r="D261" s="184" t="s">
        <v>1300</v>
      </c>
      <c r="E261" s="390"/>
      <c r="F261" s="387"/>
      <c r="G261" s="321" t="s">
        <v>1255</v>
      </c>
      <c r="H261" s="391"/>
      <c r="I261" s="391"/>
      <c r="J261" s="389"/>
      <c r="K261" s="389"/>
      <c r="L261" s="321" t="s">
        <v>1256</v>
      </c>
      <c r="M261" s="321" t="s">
        <v>1257</v>
      </c>
      <c r="N261" s="190">
        <v>1</v>
      </c>
      <c r="O261" s="386"/>
    </row>
    <row r="262" spans="1:15" ht="303.60000000000002" x14ac:dyDescent="0.3">
      <c r="A262" s="183">
        <v>227</v>
      </c>
      <c r="B262" s="183">
        <v>2024</v>
      </c>
      <c r="C262" s="184" t="s">
        <v>1299</v>
      </c>
      <c r="D262" s="184" t="s">
        <v>1300</v>
      </c>
      <c r="E262" s="314">
        <v>12</v>
      </c>
      <c r="F262" s="321" t="s">
        <v>1258</v>
      </c>
      <c r="G262" s="321" t="s">
        <v>1259</v>
      </c>
      <c r="H262" s="321" t="s">
        <v>1193</v>
      </c>
      <c r="I262" s="321" t="s">
        <v>1260</v>
      </c>
      <c r="J262" s="316">
        <v>45617</v>
      </c>
      <c r="K262" s="316">
        <v>45747</v>
      </c>
      <c r="L262" s="321" t="s">
        <v>1261</v>
      </c>
      <c r="M262" s="321" t="s">
        <v>1262</v>
      </c>
      <c r="N262" s="190">
        <v>1</v>
      </c>
      <c r="O262" s="184" t="s">
        <v>1263</v>
      </c>
    </row>
    <row r="263" spans="1:15" ht="316.8" x14ac:dyDescent="0.3">
      <c r="A263" s="183">
        <v>228</v>
      </c>
      <c r="B263" s="183">
        <v>2024</v>
      </c>
      <c r="C263" s="184" t="s">
        <v>1299</v>
      </c>
      <c r="D263" s="184" t="s">
        <v>1300</v>
      </c>
      <c r="E263" s="314">
        <v>13</v>
      </c>
      <c r="F263" s="321" t="s">
        <v>1264</v>
      </c>
      <c r="G263" s="321" t="s">
        <v>1265</v>
      </c>
      <c r="H263" s="321" t="s">
        <v>1193</v>
      </c>
      <c r="I263" s="321" t="s">
        <v>1260</v>
      </c>
      <c r="J263" s="316">
        <v>45617</v>
      </c>
      <c r="K263" s="316">
        <v>45869</v>
      </c>
      <c r="L263" s="321" t="s">
        <v>1266</v>
      </c>
      <c r="M263" s="321" t="s">
        <v>1267</v>
      </c>
      <c r="N263" s="190">
        <v>0.5</v>
      </c>
      <c r="O263" s="184" t="s">
        <v>1268</v>
      </c>
    </row>
    <row r="264" spans="1:15" ht="145.19999999999999" x14ac:dyDescent="0.3">
      <c r="A264" s="183">
        <v>229</v>
      </c>
      <c r="B264" s="183">
        <v>2024</v>
      </c>
      <c r="C264" s="184" t="s">
        <v>1299</v>
      </c>
      <c r="D264" s="184" t="s">
        <v>1300</v>
      </c>
      <c r="E264" s="314">
        <v>14</v>
      </c>
      <c r="F264" s="321" t="s">
        <v>1269</v>
      </c>
      <c r="G264" s="315" t="s">
        <v>1270</v>
      </c>
      <c r="H264" s="315" t="s">
        <v>1193</v>
      </c>
      <c r="I264" s="315" t="s">
        <v>1226</v>
      </c>
      <c r="J264" s="316">
        <v>45617</v>
      </c>
      <c r="K264" s="316">
        <v>45747</v>
      </c>
      <c r="L264" s="315" t="s">
        <v>1271</v>
      </c>
      <c r="M264" s="315" t="s">
        <v>1272</v>
      </c>
      <c r="N264" s="190">
        <v>0.05</v>
      </c>
      <c r="O264" s="184" t="s">
        <v>1273</v>
      </c>
    </row>
    <row r="265" spans="1:15" ht="237.6" x14ac:dyDescent="0.3">
      <c r="A265" s="183">
        <v>230</v>
      </c>
      <c r="B265" s="183">
        <v>2024</v>
      </c>
      <c r="C265" s="184" t="s">
        <v>1299</v>
      </c>
      <c r="D265" s="184" t="s">
        <v>1300</v>
      </c>
      <c r="E265" s="314">
        <v>15</v>
      </c>
      <c r="F265" s="321" t="s">
        <v>1274</v>
      </c>
      <c r="G265" s="315" t="s">
        <v>1275</v>
      </c>
      <c r="H265" s="315" t="s">
        <v>1193</v>
      </c>
      <c r="I265" s="315" t="s">
        <v>1226</v>
      </c>
      <c r="J265" s="316">
        <v>45617</v>
      </c>
      <c r="K265" s="316">
        <v>45747</v>
      </c>
      <c r="L265" s="315" t="s">
        <v>1276</v>
      </c>
      <c r="M265" s="315" t="s">
        <v>1277</v>
      </c>
      <c r="N265" s="190">
        <v>0.5</v>
      </c>
      <c r="O265" s="320" t="s">
        <v>1278</v>
      </c>
    </row>
    <row r="266" spans="1:15" ht="55.2" x14ac:dyDescent="0.3">
      <c r="A266" s="183">
        <v>231</v>
      </c>
      <c r="B266" s="183">
        <v>2024</v>
      </c>
      <c r="C266" s="184" t="s">
        <v>1299</v>
      </c>
      <c r="D266" s="184" t="s">
        <v>1300</v>
      </c>
      <c r="E266" s="384">
        <v>16</v>
      </c>
      <c r="F266" s="387" t="s">
        <v>1279</v>
      </c>
      <c r="G266" s="315" t="s">
        <v>1280</v>
      </c>
      <c r="H266" s="388" t="s">
        <v>1193</v>
      </c>
      <c r="I266" s="388" t="s">
        <v>1226</v>
      </c>
      <c r="J266" s="389">
        <v>45627</v>
      </c>
      <c r="K266" s="389">
        <v>46022</v>
      </c>
      <c r="L266" s="321" t="s">
        <v>1252</v>
      </c>
      <c r="M266" s="321" t="s">
        <v>1253</v>
      </c>
      <c r="N266" s="190">
        <v>0.9</v>
      </c>
      <c r="O266" s="392" t="s">
        <v>1281</v>
      </c>
    </row>
    <row r="267" spans="1:15" ht="66" x14ac:dyDescent="0.3">
      <c r="A267" s="183">
        <v>232</v>
      </c>
      <c r="B267" s="183">
        <v>2024</v>
      </c>
      <c r="C267" s="184" t="s">
        <v>1299</v>
      </c>
      <c r="D267" s="184" t="s">
        <v>1300</v>
      </c>
      <c r="E267" s="384"/>
      <c r="F267" s="387"/>
      <c r="G267" s="315" t="s">
        <v>1282</v>
      </c>
      <c r="H267" s="388"/>
      <c r="I267" s="388"/>
      <c r="J267" s="389"/>
      <c r="K267" s="389"/>
      <c r="L267" s="315" t="s">
        <v>1283</v>
      </c>
      <c r="M267" s="315" t="s">
        <v>1284</v>
      </c>
      <c r="N267" s="190">
        <v>0.05</v>
      </c>
      <c r="O267" s="392"/>
    </row>
    <row r="268" spans="1:15" ht="264" x14ac:dyDescent="0.3">
      <c r="A268" s="183">
        <v>233</v>
      </c>
      <c r="B268" s="183">
        <v>2024</v>
      </c>
      <c r="C268" s="184" t="s">
        <v>1299</v>
      </c>
      <c r="D268" s="184" t="s">
        <v>1300</v>
      </c>
      <c r="E268" s="314">
        <v>17</v>
      </c>
      <c r="F268" s="321" t="s">
        <v>1285</v>
      </c>
      <c r="G268" s="315" t="s">
        <v>1286</v>
      </c>
      <c r="H268" s="315" t="s">
        <v>1193</v>
      </c>
      <c r="I268" s="315" t="s">
        <v>1226</v>
      </c>
      <c r="J268" s="316">
        <v>45617</v>
      </c>
      <c r="K268" s="316">
        <v>45747</v>
      </c>
      <c r="L268" s="315" t="s">
        <v>1287</v>
      </c>
      <c r="M268" s="315" t="s">
        <v>1288</v>
      </c>
      <c r="N268" s="190">
        <v>0.5</v>
      </c>
      <c r="O268" s="184" t="s">
        <v>1289</v>
      </c>
    </row>
    <row r="269" spans="1:15" ht="237.6" x14ac:dyDescent="0.3">
      <c r="A269" s="183">
        <v>234</v>
      </c>
      <c r="B269" s="183">
        <v>2024</v>
      </c>
      <c r="C269" s="184" t="s">
        <v>1299</v>
      </c>
      <c r="D269" s="184" t="s">
        <v>1300</v>
      </c>
      <c r="E269" s="314">
        <v>18</v>
      </c>
      <c r="F269" s="321" t="s">
        <v>356</v>
      </c>
      <c r="G269" s="315" t="s">
        <v>1290</v>
      </c>
      <c r="H269" s="315" t="s">
        <v>1193</v>
      </c>
      <c r="I269" s="315" t="s">
        <v>1194</v>
      </c>
      <c r="J269" s="316">
        <v>45617</v>
      </c>
      <c r="K269" s="316">
        <v>45747</v>
      </c>
      <c r="L269" s="315" t="s">
        <v>1291</v>
      </c>
      <c r="M269" s="315" t="s">
        <v>1292</v>
      </c>
      <c r="N269" s="190">
        <v>0.8</v>
      </c>
      <c r="O269" s="184" t="s">
        <v>1293</v>
      </c>
    </row>
    <row r="270" spans="1:15" ht="132" x14ac:dyDescent="0.3">
      <c r="A270" s="183">
        <v>235</v>
      </c>
      <c r="B270" s="183">
        <v>2024</v>
      </c>
      <c r="C270" s="184" t="s">
        <v>1299</v>
      </c>
      <c r="D270" s="184" t="s">
        <v>1300</v>
      </c>
      <c r="E270" s="314">
        <v>19</v>
      </c>
      <c r="F270" s="321" t="s">
        <v>1294</v>
      </c>
      <c r="G270" s="315" t="s">
        <v>1295</v>
      </c>
      <c r="H270" s="315" t="s">
        <v>1193</v>
      </c>
      <c r="I270" s="315" t="s">
        <v>1194</v>
      </c>
      <c r="J270" s="316">
        <v>45617</v>
      </c>
      <c r="K270" s="316">
        <v>45747</v>
      </c>
      <c r="L270" s="315" t="s">
        <v>1296</v>
      </c>
      <c r="M270" s="315" t="s">
        <v>1297</v>
      </c>
      <c r="N270" s="190">
        <v>0.9</v>
      </c>
      <c r="O270" s="184" t="s">
        <v>1298</v>
      </c>
    </row>
  </sheetData>
  <autoFilter ref="A9:Q170" xr:uid="{00000000-0001-0000-0000-000000000000}"/>
  <mergeCells count="154">
    <mergeCell ref="E260:E261"/>
    <mergeCell ref="F260:F261"/>
    <mergeCell ref="H260:H261"/>
    <mergeCell ref="I260:I261"/>
    <mergeCell ref="J260:J261"/>
    <mergeCell ref="K260:K261"/>
    <mergeCell ref="O260:O261"/>
    <mergeCell ref="E266:E267"/>
    <mergeCell ref="F266:F267"/>
    <mergeCell ref="H266:H267"/>
    <mergeCell ref="I266:I267"/>
    <mergeCell ref="J266:J267"/>
    <mergeCell ref="K266:K267"/>
    <mergeCell ref="O266:O267"/>
    <mergeCell ref="E252:E253"/>
    <mergeCell ref="F252:F253"/>
    <mergeCell ref="O252:O253"/>
    <mergeCell ref="E257:E258"/>
    <mergeCell ref="F257:F258"/>
    <mergeCell ref="H257:H258"/>
    <mergeCell ref="I257:I258"/>
    <mergeCell ref="J257:J258"/>
    <mergeCell ref="K257:K258"/>
    <mergeCell ref="O257:O258"/>
    <mergeCell ref="E227:E228"/>
    <mergeCell ref="F227:F228"/>
    <mergeCell ref="H227:H228"/>
    <mergeCell ref="I227:I228"/>
    <mergeCell ref="E232:E233"/>
    <mergeCell ref="F232:F233"/>
    <mergeCell ref="H232:H233"/>
    <mergeCell ref="E239:E240"/>
    <mergeCell ref="F239:F240"/>
    <mergeCell ref="A206:A207"/>
    <mergeCell ref="A194:A195"/>
    <mergeCell ref="A197:A198"/>
    <mergeCell ref="A199:A200"/>
    <mergeCell ref="A202:A203"/>
    <mergeCell ref="A204:A205"/>
    <mergeCell ref="A181:A182"/>
    <mergeCell ref="A185:A186"/>
    <mergeCell ref="A188:A190"/>
    <mergeCell ref="A191:A192"/>
    <mergeCell ref="E206:E207"/>
    <mergeCell ref="F206:F207"/>
    <mergeCell ref="A56:A57"/>
    <mergeCell ref="A58:A59"/>
    <mergeCell ref="A60:A61"/>
    <mergeCell ref="A62:A63"/>
    <mergeCell ref="A64:A65"/>
    <mergeCell ref="A66:A67"/>
    <mergeCell ref="A68:A69"/>
    <mergeCell ref="A70:A71"/>
    <mergeCell ref="A72:A73"/>
    <mergeCell ref="A74:A75"/>
    <mergeCell ref="A76:A77"/>
    <mergeCell ref="A78:A79"/>
    <mergeCell ref="A80:A81"/>
    <mergeCell ref="A82:A83"/>
    <mergeCell ref="E199:E200"/>
    <mergeCell ref="F199:F200"/>
    <mergeCell ref="E202:E203"/>
    <mergeCell ref="F202:F203"/>
    <mergeCell ref="E204:E205"/>
    <mergeCell ref="F204:F205"/>
    <mergeCell ref="E181:E182"/>
    <mergeCell ref="F181:F182"/>
    <mergeCell ref="I188:I190"/>
    <mergeCell ref="E194:E195"/>
    <mergeCell ref="F194:F195"/>
    <mergeCell ref="E197:E198"/>
    <mergeCell ref="F197:F198"/>
    <mergeCell ref="H197:H198"/>
    <mergeCell ref="I197:I198"/>
    <mergeCell ref="E185:E186"/>
    <mergeCell ref="F185:F186"/>
    <mergeCell ref="H185:H186"/>
    <mergeCell ref="E188:E190"/>
    <mergeCell ref="F188:F190"/>
    <mergeCell ref="H188:H190"/>
    <mergeCell ref="H181:H182"/>
    <mergeCell ref="I181:I182"/>
    <mergeCell ref="J181:J182"/>
    <mergeCell ref="A9:A10"/>
    <mergeCell ref="A2:C4"/>
    <mergeCell ref="A6:C6"/>
    <mergeCell ref="A7:C7"/>
    <mergeCell ref="A8:C8"/>
    <mergeCell ref="B9:B10"/>
    <mergeCell ref="C9:C10"/>
    <mergeCell ref="D9:D10"/>
    <mergeCell ref="E60:E61"/>
    <mergeCell ref="F60:F61"/>
    <mergeCell ref="E64:E65"/>
    <mergeCell ref="F64:F65"/>
    <mergeCell ref="E72:E73"/>
    <mergeCell ref="F72:F73"/>
    <mergeCell ref="P9:P10"/>
    <mergeCell ref="P2:Q8"/>
    <mergeCell ref="D7:O7"/>
    <mergeCell ref="D2:O4"/>
    <mergeCell ref="J9:J10"/>
    <mergeCell ref="K9:K10"/>
    <mergeCell ref="D5:O5"/>
    <mergeCell ref="D6:O6"/>
    <mergeCell ref="D8:O8"/>
    <mergeCell ref="E9:E10"/>
    <mergeCell ref="F9:F10"/>
    <mergeCell ref="G9:G10"/>
    <mergeCell ref="H9:H10"/>
    <mergeCell ref="Q9:Q10"/>
    <mergeCell ref="I9:I10"/>
    <mergeCell ref="N9:N10"/>
    <mergeCell ref="L9:L10"/>
    <mergeCell ref="M9:M10"/>
    <mergeCell ref="O9:O10"/>
    <mergeCell ref="O60:O61"/>
    <mergeCell ref="E56:E57"/>
    <mergeCell ref="F56:F57"/>
    <mergeCell ref="O56:O57"/>
    <mergeCell ref="E58:E59"/>
    <mergeCell ref="F58:F59"/>
    <mergeCell ref="O58:O59"/>
    <mergeCell ref="E62:E63"/>
    <mergeCell ref="F62:F63"/>
    <mergeCell ref="O62:O63"/>
    <mergeCell ref="O64:O65"/>
    <mergeCell ref="E66:E67"/>
    <mergeCell ref="F66:F67"/>
    <mergeCell ref="O66:O67"/>
    <mergeCell ref="E68:E69"/>
    <mergeCell ref="F68:F69"/>
    <mergeCell ref="O68:O69"/>
    <mergeCell ref="E70:E71"/>
    <mergeCell ref="F70:F71"/>
    <mergeCell ref="O70:O71"/>
    <mergeCell ref="N119:N120"/>
    <mergeCell ref="O119:O120"/>
    <mergeCell ref="O72:O73"/>
    <mergeCell ref="E74:E75"/>
    <mergeCell ref="F74:F75"/>
    <mergeCell ref="O74:O75"/>
    <mergeCell ref="E76:E77"/>
    <mergeCell ref="F76:F77"/>
    <mergeCell ref="O76:O77"/>
    <mergeCell ref="E82:E83"/>
    <mergeCell ref="F82:F83"/>
    <mergeCell ref="O82:O83"/>
    <mergeCell ref="E78:E79"/>
    <mergeCell ref="F78:F79"/>
    <mergeCell ref="O78:O79"/>
    <mergeCell ref="E80:E81"/>
    <mergeCell ref="F80:F81"/>
    <mergeCell ref="O80:O81"/>
  </mergeCells>
  <phoneticPr fontId="16" type="noConversion"/>
  <conditionalFormatting sqref="P11:P105 S106:S116">
    <cfRule type="containsText" dxfId="32" priority="5" operator="containsText" text="2">
      <formula>NOT(ISERROR(SEARCH("2",P11)))</formula>
    </cfRule>
    <cfRule type="containsText" dxfId="31" priority="6" operator="containsText" text="Cumplida">
      <formula>NOT(ISERROR(SEARCH("Cumplida",P11)))</formula>
    </cfRule>
    <cfRule type="containsText" dxfId="30" priority="7" operator="containsText" text="Alerta 2">
      <formula>NOT(ISERROR(SEARCH("Alerta 2",P11)))</formula>
    </cfRule>
    <cfRule type="containsText" dxfId="29" priority="8" operator="containsText" text="Alerta 1">
      <formula>NOT(ISERROR(SEARCH("Alerta 1",P11)))</formula>
    </cfRule>
  </conditionalFormatting>
  <printOptions horizontalCentered="1" verticalCentered="1"/>
  <pageMargins left="0.11811023622047245" right="0.11811023622047245" top="0.15748031496062992" bottom="0.15748031496062992" header="0.31496062992125984" footer="0.31496062992125984"/>
  <pageSetup scale="70" orientation="landscape"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8BE99-9AB1-4EBC-A8F9-A7889875F683}">
  <dimension ref="A1:K36"/>
  <sheetViews>
    <sheetView topLeftCell="A25" zoomScale="110" zoomScaleNormal="110" workbookViewId="0">
      <selection activeCell="J28" sqref="J14:J28"/>
    </sheetView>
  </sheetViews>
  <sheetFormatPr baseColWidth="10" defaultColWidth="11.44140625" defaultRowHeight="14.4" x14ac:dyDescent="0.3"/>
  <cols>
    <col min="1" max="1" width="3.33203125" style="104" bestFit="1" customWidth="1"/>
    <col min="2" max="2" width="35.44140625" customWidth="1"/>
    <col min="3" max="3" width="37.109375" customWidth="1"/>
    <col min="4" max="4" width="14.6640625" customWidth="1"/>
    <col min="5" max="5" width="10.109375" customWidth="1"/>
    <col min="6" max="6" width="8.5546875" customWidth="1"/>
    <col min="7" max="7" width="9.5546875" customWidth="1"/>
    <col min="8" max="8" width="13.6640625" customWidth="1"/>
    <col min="9" max="9" width="15" customWidth="1"/>
    <col min="10" max="10" width="6.6640625" customWidth="1"/>
    <col min="11" max="11" width="30.44140625" customWidth="1"/>
    <col min="13" max="13" width="17.109375" customWidth="1"/>
  </cols>
  <sheetData>
    <row r="1" spans="1:11" ht="15" customHeight="1" x14ac:dyDescent="0.3">
      <c r="A1" s="559"/>
      <c r="B1" s="559"/>
      <c r="C1" s="432" t="s">
        <v>250</v>
      </c>
      <c r="D1" s="432"/>
      <c r="E1" s="432"/>
      <c r="F1" s="432"/>
      <c r="G1" s="432"/>
      <c r="H1" s="432"/>
      <c r="I1" s="467" t="s">
        <v>456</v>
      </c>
      <c r="J1" s="467"/>
      <c r="K1" s="560"/>
    </row>
    <row r="2" spans="1:11" ht="15" customHeight="1" x14ac:dyDescent="0.3">
      <c r="A2" s="559"/>
      <c r="B2" s="559"/>
      <c r="C2" s="432"/>
      <c r="D2" s="432"/>
      <c r="E2" s="432"/>
      <c r="F2" s="432"/>
      <c r="G2" s="432"/>
      <c r="H2" s="432"/>
      <c r="I2" s="560"/>
      <c r="J2" s="560"/>
      <c r="K2" s="560"/>
    </row>
    <row r="3" spans="1:11" ht="15" customHeight="1" x14ac:dyDescent="0.3">
      <c r="A3" s="559"/>
      <c r="B3" s="559"/>
      <c r="C3" s="432"/>
      <c r="D3" s="432"/>
      <c r="E3" s="432"/>
      <c r="F3" s="432"/>
      <c r="G3" s="432"/>
      <c r="H3" s="432"/>
      <c r="I3" s="560"/>
      <c r="J3" s="560"/>
      <c r="K3" s="560"/>
    </row>
    <row r="4" spans="1:11" ht="12" customHeight="1" x14ac:dyDescent="0.3">
      <c r="A4" s="559"/>
      <c r="B4" s="559"/>
      <c r="C4" s="432"/>
      <c r="D4" s="432"/>
      <c r="E4" s="432"/>
      <c r="F4" s="432"/>
      <c r="G4" s="432"/>
      <c r="H4" s="432"/>
      <c r="I4" s="560"/>
      <c r="J4" s="560"/>
      <c r="K4" s="560"/>
    </row>
    <row r="5" spans="1:11" x14ac:dyDescent="0.3">
      <c r="A5" s="561" t="s">
        <v>14</v>
      </c>
      <c r="B5" s="561"/>
      <c r="C5" s="439" t="s">
        <v>717</v>
      </c>
      <c r="D5" s="439"/>
      <c r="E5" s="439"/>
      <c r="F5" s="439"/>
      <c r="G5" s="439"/>
      <c r="H5" s="439"/>
      <c r="I5" s="439"/>
      <c r="J5" s="439"/>
      <c r="K5" s="440"/>
    </row>
    <row r="6" spans="1:11" x14ac:dyDescent="0.3">
      <c r="A6" s="421" t="s">
        <v>15</v>
      </c>
      <c r="B6" s="421"/>
      <c r="C6" s="422" t="s">
        <v>718</v>
      </c>
      <c r="D6" s="422"/>
      <c r="E6" s="422"/>
      <c r="F6" s="422"/>
      <c r="G6" s="422"/>
      <c r="H6" s="422"/>
      <c r="I6" s="422"/>
      <c r="J6" s="422"/>
      <c r="K6" s="423"/>
    </row>
    <row r="7" spans="1:11" x14ac:dyDescent="0.3">
      <c r="A7" s="421" t="s">
        <v>16</v>
      </c>
      <c r="B7" s="421"/>
      <c r="C7" s="422" t="s">
        <v>719</v>
      </c>
      <c r="D7" s="422"/>
      <c r="E7" s="422"/>
      <c r="F7" s="422"/>
      <c r="G7" s="422"/>
      <c r="H7" s="422"/>
      <c r="I7" s="422"/>
      <c r="J7" s="422"/>
      <c r="K7" s="423"/>
    </row>
    <row r="8" spans="1:11" x14ac:dyDescent="0.3">
      <c r="A8" s="421" t="s">
        <v>17</v>
      </c>
      <c r="B8" s="421"/>
      <c r="C8" s="422" t="s">
        <v>720</v>
      </c>
      <c r="D8" s="422"/>
      <c r="E8" s="422"/>
      <c r="F8" s="422"/>
      <c r="G8" s="422"/>
      <c r="H8" s="422"/>
      <c r="I8" s="422"/>
      <c r="J8" s="422"/>
      <c r="K8" s="423"/>
    </row>
    <row r="9" spans="1:11" ht="21.75" customHeight="1" x14ac:dyDescent="0.3">
      <c r="A9" s="446" t="s">
        <v>11</v>
      </c>
      <c r="B9" s="447"/>
      <c r="C9" s="562" t="s">
        <v>721</v>
      </c>
      <c r="D9" s="563"/>
      <c r="E9" s="563"/>
      <c r="F9" s="563"/>
      <c r="G9" s="563"/>
      <c r="H9" s="563"/>
      <c r="I9" s="563"/>
      <c r="J9" s="563"/>
      <c r="K9" s="564"/>
    </row>
    <row r="10" spans="1:11" ht="17.25" customHeight="1" x14ac:dyDescent="0.3">
      <c r="A10" s="450" t="s">
        <v>12</v>
      </c>
      <c r="B10" s="451"/>
      <c r="C10" s="454" t="s">
        <v>722</v>
      </c>
      <c r="D10" s="455"/>
      <c r="E10" s="455"/>
      <c r="F10" s="455"/>
      <c r="G10" s="455"/>
      <c r="H10" s="455"/>
      <c r="I10" s="455"/>
      <c r="J10" s="455"/>
      <c r="K10" s="456"/>
    </row>
    <row r="11" spans="1:11" ht="11.25" customHeight="1" x14ac:dyDescent="0.3">
      <c r="A11" s="452"/>
      <c r="B11" s="453"/>
      <c r="C11" s="457"/>
      <c r="D11" s="458"/>
      <c r="E11" s="458"/>
      <c r="F11" s="458"/>
      <c r="G11" s="458"/>
      <c r="H11" s="458"/>
      <c r="I11" s="458"/>
      <c r="J11" s="458"/>
      <c r="K11" s="459"/>
    </row>
    <row r="12" spans="1:11" x14ac:dyDescent="0.3">
      <c r="A12" s="413" t="s">
        <v>0</v>
      </c>
      <c r="B12" s="415" t="s">
        <v>10</v>
      </c>
      <c r="C12" s="416" t="s">
        <v>1</v>
      </c>
      <c r="D12" s="417" t="s">
        <v>2</v>
      </c>
      <c r="E12" s="418" t="s">
        <v>3</v>
      </c>
      <c r="F12" s="565" t="s">
        <v>4</v>
      </c>
      <c r="G12" s="565"/>
      <c r="H12" s="398" t="s">
        <v>5</v>
      </c>
      <c r="I12" s="398" t="s">
        <v>6</v>
      </c>
      <c r="J12" s="396" t="s">
        <v>18</v>
      </c>
      <c r="K12" s="398" t="s">
        <v>1314</v>
      </c>
    </row>
    <row r="13" spans="1:11" ht="24" x14ac:dyDescent="0.3">
      <c r="A13" s="414"/>
      <c r="B13" s="415"/>
      <c r="C13" s="416"/>
      <c r="D13" s="417"/>
      <c r="E13" s="419"/>
      <c r="F13" s="38" t="s">
        <v>8</v>
      </c>
      <c r="G13" s="3" t="s">
        <v>9</v>
      </c>
      <c r="H13" s="398"/>
      <c r="I13" s="398"/>
      <c r="J13" s="397"/>
      <c r="K13" s="398"/>
    </row>
    <row r="14" spans="1:11" s="32" customFormat="1" ht="124.5" customHeight="1" x14ac:dyDescent="0.3">
      <c r="A14" s="4">
        <v>1</v>
      </c>
      <c r="B14" s="105" t="s">
        <v>468</v>
      </c>
      <c r="C14" s="105" t="s">
        <v>469</v>
      </c>
      <c r="D14" s="106" t="s">
        <v>470</v>
      </c>
      <c r="E14" s="106" t="s">
        <v>471</v>
      </c>
      <c r="F14" s="107">
        <v>45193</v>
      </c>
      <c r="G14" s="107">
        <v>45291</v>
      </c>
      <c r="H14" s="108" t="s">
        <v>472</v>
      </c>
      <c r="I14" s="109" t="s">
        <v>473</v>
      </c>
      <c r="J14" s="329">
        <v>1</v>
      </c>
      <c r="K14" s="110" t="s">
        <v>1308</v>
      </c>
    </row>
    <row r="15" spans="1:11" s="32" customFormat="1" ht="63" customHeight="1" x14ac:dyDescent="0.3">
      <c r="A15" s="4">
        <v>2</v>
      </c>
      <c r="B15" s="101" t="s">
        <v>474</v>
      </c>
      <c r="C15" s="105" t="s">
        <v>475</v>
      </c>
      <c r="D15" s="106" t="s">
        <v>470</v>
      </c>
      <c r="E15" s="106" t="s">
        <v>471</v>
      </c>
      <c r="F15" s="56">
        <v>45193</v>
      </c>
      <c r="G15" s="56">
        <v>45291</v>
      </c>
      <c r="H15" s="108" t="s">
        <v>476</v>
      </c>
      <c r="I15" s="57" t="s">
        <v>477</v>
      </c>
      <c r="J15" s="57">
        <v>0</v>
      </c>
      <c r="K15" s="8" t="s">
        <v>478</v>
      </c>
    </row>
    <row r="16" spans="1:11" s="32" customFormat="1" ht="45" customHeight="1" x14ac:dyDescent="0.3">
      <c r="A16" s="380">
        <v>3</v>
      </c>
      <c r="B16" s="570" t="s">
        <v>479</v>
      </c>
      <c r="C16" s="572" t="s">
        <v>480</v>
      </c>
      <c r="D16" s="574" t="s">
        <v>470</v>
      </c>
      <c r="E16" s="574" t="s">
        <v>471</v>
      </c>
      <c r="F16" s="576">
        <v>45193</v>
      </c>
      <c r="G16" s="576">
        <v>45230</v>
      </c>
      <c r="H16" s="578" t="s">
        <v>481</v>
      </c>
      <c r="I16" s="583" t="s">
        <v>482</v>
      </c>
      <c r="J16" s="585">
        <v>1</v>
      </c>
      <c r="K16" s="566" t="s">
        <v>1310</v>
      </c>
    </row>
    <row r="17" spans="1:11" s="32" customFormat="1" ht="27" customHeight="1" x14ac:dyDescent="0.3">
      <c r="A17" s="381"/>
      <c r="B17" s="571"/>
      <c r="C17" s="573"/>
      <c r="D17" s="575"/>
      <c r="E17" s="575"/>
      <c r="F17" s="577"/>
      <c r="G17" s="577"/>
      <c r="H17" s="579"/>
      <c r="I17" s="584"/>
      <c r="J17" s="586"/>
      <c r="K17" s="567"/>
    </row>
    <row r="18" spans="1:11" s="32" customFormat="1" ht="126" customHeight="1" x14ac:dyDescent="0.3">
      <c r="A18" s="4">
        <v>4</v>
      </c>
      <c r="B18" s="111" t="s">
        <v>483</v>
      </c>
      <c r="C18" s="17" t="s">
        <v>484</v>
      </c>
      <c r="D18" s="106" t="s">
        <v>470</v>
      </c>
      <c r="E18" s="106" t="s">
        <v>471</v>
      </c>
      <c r="F18" s="107">
        <v>45193</v>
      </c>
      <c r="G18" s="107">
        <v>45291</v>
      </c>
      <c r="H18" s="108" t="s">
        <v>485</v>
      </c>
      <c r="I18" s="109" t="s">
        <v>486</v>
      </c>
      <c r="J18" s="329">
        <v>1</v>
      </c>
      <c r="K18" s="110" t="s">
        <v>1309</v>
      </c>
    </row>
    <row r="19" spans="1:11" s="32" customFormat="1" ht="56.25" customHeight="1" x14ac:dyDescent="0.3">
      <c r="A19" s="8">
        <v>5</v>
      </c>
      <c r="B19" s="111" t="s">
        <v>487</v>
      </c>
      <c r="C19" s="112" t="s">
        <v>488</v>
      </c>
      <c r="D19" s="106" t="s">
        <v>470</v>
      </c>
      <c r="E19" s="106" t="s">
        <v>471</v>
      </c>
      <c r="F19" s="107">
        <v>45193</v>
      </c>
      <c r="G19" s="107">
        <v>45230</v>
      </c>
      <c r="H19" s="108" t="s">
        <v>489</v>
      </c>
      <c r="I19" s="113" t="s">
        <v>490</v>
      </c>
      <c r="J19" s="329">
        <v>1</v>
      </c>
      <c r="K19" s="9" t="s">
        <v>1310</v>
      </c>
    </row>
    <row r="20" spans="1:11" s="32" customFormat="1" ht="71.400000000000006" x14ac:dyDescent="0.3">
      <c r="A20" s="8">
        <v>6</v>
      </c>
      <c r="B20" s="114" t="s">
        <v>491</v>
      </c>
      <c r="C20" s="112" t="s">
        <v>492</v>
      </c>
      <c r="D20" s="106" t="s">
        <v>470</v>
      </c>
      <c r="E20" s="106" t="s">
        <v>471</v>
      </c>
      <c r="F20" s="56">
        <v>45193</v>
      </c>
      <c r="G20" s="56">
        <v>45291</v>
      </c>
      <c r="H20" s="108" t="s">
        <v>493</v>
      </c>
      <c r="I20" s="7" t="s">
        <v>494</v>
      </c>
      <c r="J20" s="329">
        <v>1</v>
      </c>
      <c r="K20" s="9" t="s">
        <v>1311</v>
      </c>
    </row>
    <row r="21" spans="1:11" s="32" customFormat="1" ht="61.2" x14ac:dyDescent="0.3">
      <c r="A21" s="8">
        <v>7</v>
      </c>
      <c r="B21" s="115" t="s">
        <v>495</v>
      </c>
      <c r="C21" s="116" t="s">
        <v>496</v>
      </c>
      <c r="D21" s="106" t="s">
        <v>470</v>
      </c>
      <c r="E21" s="106" t="s">
        <v>471</v>
      </c>
      <c r="F21" s="56">
        <v>45193</v>
      </c>
      <c r="G21" s="56">
        <v>45291</v>
      </c>
      <c r="H21" s="108" t="s">
        <v>497</v>
      </c>
      <c r="I21" s="7" t="s">
        <v>1312</v>
      </c>
      <c r="J21" s="330">
        <v>0</v>
      </c>
      <c r="K21" s="331"/>
    </row>
    <row r="22" spans="1:11" s="32" customFormat="1" ht="71.400000000000006" x14ac:dyDescent="0.3">
      <c r="A22" s="8">
        <v>8</v>
      </c>
      <c r="B22" s="115" t="s">
        <v>499</v>
      </c>
      <c r="C22" s="116" t="s">
        <v>500</v>
      </c>
      <c r="D22" s="106" t="s">
        <v>470</v>
      </c>
      <c r="E22" s="106" t="s">
        <v>471</v>
      </c>
      <c r="F22" s="56">
        <v>45193</v>
      </c>
      <c r="G22" s="56" t="s">
        <v>501</v>
      </c>
      <c r="H22" s="108" t="s">
        <v>502</v>
      </c>
      <c r="I22" s="7" t="s">
        <v>503</v>
      </c>
      <c r="J22" s="330">
        <v>0</v>
      </c>
      <c r="K22" s="331" t="s">
        <v>504</v>
      </c>
    </row>
    <row r="23" spans="1:11" s="32" customFormat="1" ht="157.5" customHeight="1" x14ac:dyDescent="0.3">
      <c r="A23" s="8">
        <v>9</v>
      </c>
      <c r="B23" s="114" t="s">
        <v>505</v>
      </c>
      <c r="C23" s="112" t="s">
        <v>506</v>
      </c>
      <c r="D23" s="106" t="s">
        <v>470</v>
      </c>
      <c r="E23" s="106" t="s">
        <v>471</v>
      </c>
      <c r="F23" s="56">
        <v>45193</v>
      </c>
      <c r="G23" s="56" t="s">
        <v>501</v>
      </c>
      <c r="H23" s="108" t="s">
        <v>507</v>
      </c>
      <c r="I23" s="7" t="s">
        <v>508</v>
      </c>
      <c r="J23" s="330">
        <v>0</v>
      </c>
      <c r="K23" s="331"/>
    </row>
    <row r="24" spans="1:11" s="32" customFormat="1" ht="146.25" customHeight="1" x14ac:dyDescent="0.3">
      <c r="A24" s="8">
        <v>10</v>
      </c>
      <c r="B24" s="114" t="s">
        <v>509</v>
      </c>
      <c r="C24" s="112" t="s">
        <v>510</v>
      </c>
      <c r="D24" s="106" t="s">
        <v>470</v>
      </c>
      <c r="E24" s="106" t="s">
        <v>471</v>
      </c>
      <c r="F24" s="56">
        <v>45193</v>
      </c>
      <c r="G24" s="56">
        <v>45291</v>
      </c>
      <c r="H24" s="108" t="s">
        <v>511</v>
      </c>
      <c r="I24" s="16" t="s">
        <v>512</v>
      </c>
      <c r="J24" s="330">
        <v>0</v>
      </c>
      <c r="K24" s="331"/>
    </row>
    <row r="25" spans="1:11" s="32" customFormat="1" ht="115.5" customHeight="1" x14ac:dyDescent="0.3">
      <c r="A25" s="8">
        <v>11</v>
      </c>
      <c r="B25" s="115" t="s">
        <v>513</v>
      </c>
      <c r="C25" s="116" t="s">
        <v>514</v>
      </c>
      <c r="D25" s="106" t="s">
        <v>470</v>
      </c>
      <c r="E25" s="106" t="s">
        <v>471</v>
      </c>
      <c r="F25" s="56">
        <v>45193</v>
      </c>
      <c r="G25" s="56">
        <v>45291</v>
      </c>
      <c r="H25" s="108" t="s">
        <v>515</v>
      </c>
      <c r="I25" s="7" t="s">
        <v>516</v>
      </c>
      <c r="J25" s="330">
        <v>0</v>
      </c>
      <c r="K25" s="331" t="s">
        <v>517</v>
      </c>
    </row>
    <row r="26" spans="1:11" s="32" customFormat="1" ht="112.2" x14ac:dyDescent="0.3">
      <c r="A26" s="8">
        <v>12</v>
      </c>
      <c r="B26" s="117" t="s">
        <v>518</v>
      </c>
      <c r="C26" s="118" t="s">
        <v>519</v>
      </c>
      <c r="D26" s="119" t="s">
        <v>470</v>
      </c>
      <c r="E26" s="119" t="s">
        <v>471</v>
      </c>
      <c r="F26" s="120">
        <v>45193</v>
      </c>
      <c r="G26" s="121" t="s">
        <v>520</v>
      </c>
      <c r="H26" s="108" t="s">
        <v>521</v>
      </c>
      <c r="I26" s="122" t="s">
        <v>522</v>
      </c>
      <c r="J26" s="122">
        <v>1</v>
      </c>
      <c r="K26" s="123" t="s">
        <v>1313</v>
      </c>
    </row>
    <row r="27" spans="1:11" s="32" customFormat="1" ht="71.400000000000006" x14ac:dyDescent="0.3">
      <c r="A27" s="8">
        <v>13</v>
      </c>
      <c r="B27" s="124" t="s">
        <v>523</v>
      </c>
      <c r="C27" s="17" t="s">
        <v>524</v>
      </c>
      <c r="D27" s="106" t="s">
        <v>470</v>
      </c>
      <c r="E27" s="106" t="s">
        <v>471</v>
      </c>
      <c r="F27" s="53">
        <v>45193</v>
      </c>
      <c r="G27" s="121">
        <v>45291</v>
      </c>
      <c r="H27" s="108" t="s">
        <v>525</v>
      </c>
      <c r="I27" s="16" t="s">
        <v>526</v>
      </c>
      <c r="J27" s="304">
        <v>0</v>
      </c>
      <c r="K27" s="311"/>
    </row>
    <row r="28" spans="1:11" s="32" customFormat="1" ht="51" x14ac:dyDescent="0.3">
      <c r="A28" s="8">
        <v>14</v>
      </c>
      <c r="B28" s="124" t="s">
        <v>527</v>
      </c>
      <c r="C28" s="17" t="s">
        <v>528</v>
      </c>
      <c r="D28" s="125" t="s">
        <v>470</v>
      </c>
      <c r="E28" s="106" t="s">
        <v>471</v>
      </c>
      <c r="F28" s="53">
        <v>45193</v>
      </c>
      <c r="G28" s="53">
        <v>45291</v>
      </c>
      <c r="H28" s="108" t="s">
        <v>529</v>
      </c>
      <c r="I28" s="16" t="s">
        <v>530</v>
      </c>
      <c r="J28" s="16">
        <v>0</v>
      </c>
      <c r="K28" s="8" t="s">
        <v>531</v>
      </c>
    </row>
    <row r="29" spans="1:11" s="32" customFormat="1" x14ac:dyDescent="0.3">
      <c r="A29" s="102"/>
      <c r="B29" s="135"/>
      <c r="C29" s="136"/>
      <c r="D29" s="137"/>
      <c r="E29" s="137"/>
      <c r="F29" s="138"/>
      <c r="G29" s="138"/>
      <c r="H29" s="139"/>
      <c r="I29" s="140"/>
      <c r="J29" s="140"/>
      <c r="K29" s="102"/>
    </row>
    <row r="30" spans="1:11" s="32" customFormat="1" ht="12.75" customHeight="1" x14ac:dyDescent="0.3">
      <c r="A30" s="141"/>
      <c r="E30" s="142"/>
    </row>
    <row r="31" spans="1:11" s="143" customFormat="1" ht="32.25" customHeight="1" x14ac:dyDescent="0.3">
      <c r="A31" s="401" t="s">
        <v>457</v>
      </c>
      <c r="B31" s="401"/>
      <c r="C31"/>
      <c r="D31" s="568" t="s">
        <v>723</v>
      </c>
      <c r="E31" s="568"/>
      <c r="H31" s="143" t="s">
        <v>724</v>
      </c>
      <c r="I31" s="103"/>
      <c r="J31" s="103"/>
    </row>
    <row r="32" spans="1:11" s="32" customFormat="1" ht="32.25" customHeight="1" x14ac:dyDescent="0.3">
      <c r="B32"/>
      <c r="C32" s="2"/>
      <c r="D32" s="569" t="s">
        <v>725</v>
      </c>
      <c r="E32" s="569"/>
      <c r="H32" s="144" t="s">
        <v>726</v>
      </c>
      <c r="I32" s="145"/>
      <c r="J32" s="145"/>
    </row>
    <row r="33" spans="1:9" s="32" customFormat="1" ht="32.25" customHeight="1" x14ac:dyDescent="0.3">
      <c r="E33" s="143"/>
    </row>
    <row r="34" spans="1:9" s="143" customFormat="1" x14ac:dyDescent="0.3">
      <c r="A34" t="s">
        <v>458</v>
      </c>
      <c r="C34" s="580">
        <v>45205</v>
      </c>
      <c r="D34" s="581"/>
      <c r="E34" s="146"/>
    </row>
    <row r="35" spans="1:9" s="146" customFormat="1" ht="16.5" customHeight="1" x14ac:dyDescent="0.3">
      <c r="E35"/>
      <c r="H35" s="581"/>
      <c r="I35" s="581"/>
    </row>
    <row r="36" spans="1:9" x14ac:dyDescent="0.3">
      <c r="A36" s="582" t="s">
        <v>727</v>
      </c>
      <c r="B36" s="582"/>
    </row>
  </sheetData>
  <mergeCells count="42">
    <mergeCell ref="C34:D34"/>
    <mergeCell ref="H35:I35"/>
    <mergeCell ref="A36:B36"/>
    <mergeCell ref="I16:I17"/>
    <mergeCell ref="J16:J17"/>
    <mergeCell ref="K16:K17"/>
    <mergeCell ref="A31:B31"/>
    <mergeCell ref="D31:E31"/>
    <mergeCell ref="D32:E32"/>
    <mergeCell ref="J12:J13"/>
    <mergeCell ref="K12:K13"/>
    <mergeCell ref="A16:A17"/>
    <mergeCell ref="B16:B17"/>
    <mergeCell ref="C16:C17"/>
    <mergeCell ref="D16:D17"/>
    <mergeCell ref="E16:E17"/>
    <mergeCell ref="F16:F17"/>
    <mergeCell ref="G16:G17"/>
    <mergeCell ref="H16:H17"/>
    <mergeCell ref="A10:B11"/>
    <mergeCell ref="C10:K11"/>
    <mergeCell ref="A12:A13"/>
    <mergeCell ref="B12:B13"/>
    <mergeCell ref="C12:C13"/>
    <mergeCell ref="D12:D13"/>
    <mergeCell ref="E12:E13"/>
    <mergeCell ref="F12:G12"/>
    <mergeCell ref="H12:H13"/>
    <mergeCell ref="I12:I13"/>
    <mergeCell ref="A7:B7"/>
    <mergeCell ref="C7:K7"/>
    <mergeCell ref="A8:B8"/>
    <mergeCell ref="C8:K8"/>
    <mergeCell ref="A9:B9"/>
    <mergeCell ref="C9:K9"/>
    <mergeCell ref="A6:B6"/>
    <mergeCell ref="C6:K6"/>
    <mergeCell ref="A1:B4"/>
    <mergeCell ref="C1:H4"/>
    <mergeCell ref="I1:K4"/>
    <mergeCell ref="A5:B5"/>
    <mergeCell ref="C5:K5"/>
  </mergeCells>
  <pageMargins left="0.15748031496062992" right="0.15748031496062992" top="0.15748031496062992" bottom="0.15748031496062992" header="0.31496062992125984" footer="0.31496062992125984"/>
  <pageSetup scale="94"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C1D09-46D7-4C2B-95E5-A4A2DD9EE1BE}">
  <dimension ref="B1:M64"/>
  <sheetViews>
    <sheetView view="pageBreakPreview" topLeftCell="B15" zoomScaleNormal="120" zoomScaleSheetLayoutView="100" workbookViewId="0">
      <selection activeCell="K38" sqref="K38:L44"/>
    </sheetView>
  </sheetViews>
  <sheetFormatPr baseColWidth="10" defaultRowHeight="14.4" x14ac:dyDescent="0.3"/>
  <cols>
    <col min="1" max="1" width="3" customWidth="1"/>
    <col min="2" max="2" width="3.44140625" customWidth="1"/>
    <col min="3" max="3" width="39.5546875" customWidth="1"/>
    <col min="4" max="4" width="33.5546875" customWidth="1"/>
    <col min="5" max="5" width="14.5546875" customWidth="1"/>
    <col min="6" max="6" width="12.109375" customWidth="1"/>
    <col min="7" max="7" width="10.33203125" customWidth="1"/>
    <col min="8" max="8" width="10.44140625" customWidth="1"/>
    <col min="9" max="9" width="17" customWidth="1"/>
    <col min="10" max="10" width="14.33203125" customWidth="1"/>
    <col min="11" max="11" width="5.88671875" customWidth="1"/>
    <col min="12" max="12" width="32.109375" customWidth="1"/>
    <col min="13" max="13" width="23.44140625" customWidth="1"/>
  </cols>
  <sheetData>
    <row r="1" spans="2:13" x14ac:dyDescent="0.3">
      <c r="B1" s="559"/>
      <c r="C1" s="559"/>
      <c r="D1" s="432"/>
      <c r="E1" s="432"/>
      <c r="F1" s="432"/>
      <c r="G1" s="432"/>
      <c r="H1" s="432"/>
      <c r="I1" s="432"/>
      <c r="J1" s="467" t="s">
        <v>456</v>
      </c>
      <c r="K1" s="467"/>
      <c r="L1" s="560"/>
    </row>
    <row r="2" spans="2:13" x14ac:dyDescent="0.3">
      <c r="B2" s="559"/>
      <c r="C2" s="559"/>
      <c r="D2" s="432"/>
      <c r="E2" s="432"/>
      <c r="F2" s="432"/>
      <c r="G2" s="432"/>
      <c r="H2" s="432"/>
      <c r="I2" s="432"/>
      <c r="J2" s="560"/>
      <c r="K2" s="560"/>
      <c r="L2" s="560"/>
    </row>
    <row r="3" spans="2:13" x14ac:dyDescent="0.3">
      <c r="B3" s="559"/>
      <c r="C3" s="559"/>
      <c r="D3" s="432"/>
      <c r="E3" s="432"/>
      <c r="F3" s="432"/>
      <c r="G3" s="432"/>
      <c r="H3" s="432"/>
      <c r="I3" s="432"/>
      <c r="J3" s="560"/>
      <c r="K3" s="560"/>
      <c r="L3" s="560"/>
    </row>
    <row r="4" spans="2:13" ht="12" customHeight="1" x14ac:dyDescent="0.3">
      <c r="B4" s="559"/>
      <c r="C4" s="559"/>
      <c r="D4" s="432"/>
      <c r="E4" s="432"/>
      <c r="F4" s="432"/>
      <c r="G4" s="432"/>
      <c r="H4" s="432"/>
      <c r="I4" s="432"/>
      <c r="J4" s="560"/>
      <c r="K4" s="560"/>
      <c r="L4" s="560"/>
    </row>
    <row r="5" spans="2:13" x14ac:dyDescent="0.3">
      <c r="B5" s="421" t="s">
        <v>14</v>
      </c>
      <c r="C5" s="421"/>
      <c r="D5" s="587" t="s">
        <v>708</v>
      </c>
      <c r="E5" s="587"/>
      <c r="F5" s="587"/>
      <c r="G5" s="587"/>
      <c r="H5" s="587"/>
      <c r="I5" s="587"/>
      <c r="J5" s="587"/>
      <c r="K5" s="587"/>
      <c r="L5" s="587"/>
    </row>
    <row r="6" spans="2:13" x14ac:dyDescent="0.3">
      <c r="B6" s="421" t="s">
        <v>728</v>
      </c>
      <c r="C6" s="421"/>
      <c r="D6" s="587" t="s">
        <v>729</v>
      </c>
      <c r="E6" s="587"/>
      <c r="F6" s="587"/>
      <c r="G6" s="587"/>
      <c r="H6" s="587"/>
      <c r="I6" s="587"/>
      <c r="J6" s="587"/>
      <c r="K6" s="587"/>
      <c r="L6" s="587"/>
    </row>
    <row r="7" spans="2:13" x14ac:dyDescent="0.3">
      <c r="B7" s="588" t="s">
        <v>730</v>
      </c>
      <c r="C7" s="589"/>
      <c r="D7" s="587" t="s">
        <v>729</v>
      </c>
      <c r="E7" s="587"/>
      <c r="F7" s="587"/>
      <c r="G7" s="587"/>
      <c r="H7" s="587"/>
      <c r="I7" s="587"/>
      <c r="J7" s="587"/>
      <c r="K7" s="587"/>
      <c r="L7" s="587"/>
    </row>
    <row r="8" spans="2:13" x14ac:dyDescent="0.3">
      <c r="B8" s="421" t="s">
        <v>16</v>
      </c>
      <c r="C8" s="421"/>
      <c r="D8" s="587">
        <v>2023</v>
      </c>
      <c r="E8" s="587"/>
      <c r="F8" s="587"/>
      <c r="G8" s="587"/>
      <c r="H8" s="587"/>
      <c r="I8" s="587"/>
      <c r="J8" s="587"/>
      <c r="K8" s="587"/>
      <c r="L8" s="587"/>
    </row>
    <row r="9" spans="2:13" x14ac:dyDescent="0.3">
      <c r="B9" s="421" t="s">
        <v>17</v>
      </c>
      <c r="C9" s="421"/>
      <c r="D9" s="587" t="s">
        <v>731</v>
      </c>
      <c r="E9" s="587"/>
      <c r="F9" s="587"/>
      <c r="G9" s="587"/>
      <c r="H9" s="587"/>
      <c r="I9" s="587"/>
      <c r="J9" s="587"/>
      <c r="K9" s="587"/>
      <c r="L9" s="587"/>
    </row>
    <row r="10" spans="2:13" x14ac:dyDescent="0.3">
      <c r="B10" s="464" t="s">
        <v>11</v>
      </c>
      <c r="C10" s="464"/>
      <c r="D10" s="593" t="s">
        <v>732</v>
      </c>
      <c r="E10" s="593"/>
      <c r="F10" s="593"/>
      <c r="G10" s="593"/>
      <c r="H10" s="593"/>
      <c r="I10" s="593"/>
      <c r="J10" s="593"/>
      <c r="K10" s="593"/>
      <c r="L10" s="593"/>
    </row>
    <row r="11" spans="2:13" x14ac:dyDescent="0.3">
      <c r="B11" s="464" t="s">
        <v>12</v>
      </c>
      <c r="C11" s="464"/>
      <c r="D11" s="593" t="s">
        <v>733</v>
      </c>
      <c r="E11" s="593"/>
      <c r="F11" s="593"/>
      <c r="G11" s="593"/>
      <c r="H11" s="593"/>
      <c r="I11" s="593"/>
      <c r="J11" s="593"/>
      <c r="K11" s="593"/>
      <c r="L11" s="593"/>
    </row>
    <row r="12" spans="2:13" x14ac:dyDescent="0.3">
      <c r="B12" s="590" t="s">
        <v>734</v>
      </c>
      <c r="C12" s="591"/>
      <c r="D12" s="591"/>
      <c r="E12" s="591"/>
      <c r="F12" s="591"/>
      <c r="G12" s="591"/>
      <c r="H12" s="591"/>
      <c r="I12" s="591"/>
      <c r="J12" s="591"/>
      <c r="K12" s="591"/>
      <c r="L12" s="592"/>
    </row>
    <row r="13" spans="2:13" x14ac:dyDescent="0.3">
      <c r="B13" s="417" t="s">
        <v>0</v>
      </c>
      <c r="C13" s="415" t="s">
        <v>10</v>
      </c>
      <c r="D13" s="398" t="s">
        <v>1</v>
      </c>
      <c r="E13" s="594" t="s">
        <v>2</v>
      </c>
      <c r="F13" s="594" t="s">
        <v>3</v>
      </c>
      <c r="G13" s="565" t="s">
        <v>4</v>
      </c>
      <c r="H13" s="565"/>
      <c r="I13" s="398" t="s">
        <v>5</v>
      </c>
      <c r="J13" s="398" t="s">
        <v>6</v>
      </c>
      <c r="K13" s="396" t="s">
        <v>18</v>
      </c>
      <c r="L13" s="398" t="s">
        <v>7</v>
      </c>
    </row>
    <row r="14" spans="2:13" ht="24" x14ac:dyDescent="0.3">
      <c r="B14" s="417"/>
      <c r="C14" s="415"/>
      <c r="D14" s="398"/>
      <c r="E14" s="594"/>
      <c r="F14" s="594"/>
      <c r="G14" s="38" t="s">
        <v>8</v>
      </c>
      <c r="H14" s="38" t="s">
        <v>9</v>
      </c>
      <c r="I14" s="398"/>
      <c r="J14" s="398"/>
      <c r="K14" s="397"/>
      <c r="L14" s="398"/>
    </row>
    <row r="15" spans="2:13" ht="71.25" customHeight="1" x14ac:dyDescent="0.3">
      <c r="B15" s="8">
        <v>1</v>
      </c>
      <c r="C15" s="126" t="s">
        <v>535</v>
      </c>
      <c r="D15" s="27" t="s">
        <v>536</v>
      </c>
      <c r="E15" s="8" t="s">
        <v>151</v>
      </c>
      <c r="F15" s="8" t="s">
        <v>537</v>
      </c>
      <c r="G15" s="53">
        <v>45187</v>
      </c>
      <c r="H15" s="127">
        <v>45245</v>
      </c>
      <c r="I15" s="8" t="s">
        <v>538</v>
      </c>
      <c r="J15" s="8" t="s">
        <v>539</v>
      </c>
      <c r="K15" s="305">
        <v>1</v>
      </c>
      <c r="L15" s="305" t="s">
        <v>540</v>
      </c>
      <c r="M15" s="147" t="s">
        <v>735</v>
      </c>
    </row>
    <row r="16" spans="2:13" ht="104.25" customHeight="1" x14ac:dyDescent="0.3">
      <c r="B16" s="8">
        <v>2</v>
      </c>
      <c r="C16" s="126" t="s">
        <v>541</v>
      </c>
      <c r="D16" s="27" t="s">
        <v>542</v>
      </c>
      <c r="E16" s="8" t="s">
        <v>151</v>
      </c>
      <c r="F16" s="8" t="s">
        <v>537</v>
      </c>
      <c r="G16" s="53">
        <v>45187</v>
      </c>
      <c r="H16" s="127">
        <v>45245</v>
      </c>
      <c r="I16" s="8" t="s">
        <v>543</v>
      </c>
      <c r="J16" s="8" t="s">
        <v>544</v>
      </c>
      <c r="K16" s="16">
        <v>0.7</v>
      </c>
      <c r="L16" s="16" t="s">
        <v>545</v>
      </c>
      <c r="M16" s="147" t="s">
        <v>736</v>
      </c>
    </row>
    <row r="17" spans="2:13" s="149" customFormat="1" ht="91.8" x14ac:dyDescent="0.3">
      <c r="B17" s="110">
        <v>3</v>
      </c>
      <c r="C17" s="126" t="s">
        <v>546</v>
      </c>
      <c r="D17" s="49" t="s">
        <v>547</v>
      </c>
      <c r="E17" s="110" t="s">
        <v>151</v>
      </c>
      <c r="F17" s="8" t="s">
        <v>537</v>
      </c>
      <c r="G17" s="127">
        <v>45187</v>
      </c>
      <c r="H17" s="127">
        <v>45245</v>
      </c>
      <c r="I17" s="110" t="s">
        <v>548</v>
      </c>
      <c r="J17" s="128" t="s">
        <v>549</v>
      </c>
      <c r="K17" s="303">
        <v>0</v>
      </c>
      <c r="L17" s="303" t="s">
        <v>550</v>
      </c>
      <c r="M17" s="148" t="s">
        <v>736</v>
      </c>
    </row>
    <row r="18" spans="2:13" s="149" customFormat="1" ht="111" customHeight="1" x14ac:dyDescent="0.3">
      <c r="B18" s="110">
        <v>4</v>
      </c>
      <c r="C18" s="126" t="s">
        <v>551</v>
      </c>
      <c r="D18" s="49" t="s">
        <v>552</v>
      </c>
      <c r="E18" s="110" t="s">
        <v>151</v>
      </c>
      <c r="F18" s="8" t="s">
        <v>537</v>
      </c>
      <c r="G18" s="127">
        <v>45187</v>
      </c>
      <c r="H18" s="127">
        <v>45245</v>
      </c>
      <c r="I18" s="110" t="s">
        <v>553</v>
      </c>
      <c r="J18" s="128" t="s">
        <v>554</v>
      </c>
      <c r="K18" s="303">
        <v>1</v>
      </c>
      <c r="L18" s="303" t="s">
        <v>1188</v>
      </c>
      <c r="M18" s="148" t="s">
        <v>736</v>
      </c>
    </row>
    <row r="19" spans="2:13" s="149" customFormat="1" ht="61.2" x14ac:dyDescent="0.3">
      <c r="B19" s="110">
        <v>5</v>
      </c>
      <c r="C19" s="126" t="s">
        <v>555</v>
      </c>
      <c r="D19" s="49" t="s">
        <v>556</v>
      </c>
      <c r="E19" s="110" t="s">
        <v>151</v>
      </c>
      <c r="F19" s="110" t="s">
        <v>557</v>
      </c>
      <c r="G19" s="127">
        <v>45187</v>
      </c>
      <c r="H19" s="127">
        <v>45245</v>
      </c>
      <c r="I19" s="110" t="s">
        <v>558</v>
      </c>
      <c r="J19" s="110" t="s">
        <v>559</v>
      </c>
      <c r="K19" s="312">
        <v>1</v>
      </c>
      <c r="L19" s="313" t="s">
        <v>560</v>
      </c>
      <c r="M19" s="148" t="s">
        <v>737</v>
      </c>
    </row>
    <row r="20" spans="2:13" s="149" customFormat="1" ht="76.5" customHeight="1" x14ac:dyDescent="0.3">
      <c r="B20" s="110">
        <v>6</v>
      </c>
      <c r="C20" s="126" t="s">
        <v>561</v>
      </c>
      <c r="D20" s="49" t="s">
        <v>562</v>
      </c>
      <c r="E20" s="110" t="s">
        <v>251</v>
      </c>
      <c r="F20" s="110" t="s">
        <v>563</v>
      </c>
      <c r="G20" s="127">
        <v>45187</v>
      </c>
      <c r="H20" s="127">
        <v>45245</v>
      </c>
      <c r="I20" s="110" t="s">
        <v>564</v>
      </c>
      <c r="J20" s="128" t="s">
        <v>565</v>
      </c>
      <c r="K20" s="303">
        <v>0</v>
      </c>
      <c r="L20" s="303" t="s">
        <v>566</v>
      </c>
      <c r="M20" s="148" t="s">
        <v>735</v>
      </c>
    </row>
    <row r="21" spans="2:13" s="149" customFormat="1" ht="83.25" customHeight="1" x14ac:dyDescent="0.3">
      <c r="B21" s="110">
        <v>7</v>
      </c>
      <c r="C21" s="126" t="s">
        <v>567</v>
      </c>
      <c r="D21" s="95" t="s">
        <v>568</v>
      </c>
      <c r="E21" s="110" t="s">
        <v>569</v>
      </c>
      <c r="F21" s="110" t="s">
        <v>570</v>
      </c>
      <c r="G21" s="127">
        <v>45187</v>
      </c>
      <c r="H21" s="127">
        <v>45245</v>
      </c>
      <c r="I21" s="110" t="s">
        <v>571</v>
      </c>
      <c r="J21" s="128" t="s">
        <v>572</v>
      </c>
      <c r="K21" s="128">
        <v>0.437</v>
      </c>
      <c r="L21" s="128" t="s">
        <v>573</v>
      </c>
      <c r="M21" s="148" t="s">
        <v>738</v>
      </c>
    </row>
    <row r="22" spans="2:13" s="149" customFormat="1" x14ac:dyDescent="0.3">
      <c r="B22" s="590" t="s">
        <v>574</v>
      </c>
      <c r="C22" s="591"/>
      <c r="D22" s="591"/>
      <c r="E22" s="591"/>
      <c r="F22" s="591"/>
      <c r="G22" s="591"/>
      <c r="H22" s="591"/>
      <c r="I22" s="591"/>
      <c r="J22" s="591"/>
      <c r="K22" s="591"/>
      <c r="L22" s="592"/>
      <c r="M22" s="148"/>
    </row>
    <row r="23" spans="2:13" s="149" customFormat="1" ht="63.75" customHeight="1" x14ac:dyDescent="0.3">
      <c r="B23" s="110">
        <v>8</v>
      </c>
      <c r="C23" s="126" t="s">
        <v>575</v>
      </c>
      <c r="D23" s="54" t="s">
        <v>576</v>
      </c>
      <c r="E23" s="8" t="s">
        <v>577</v>
      </c>
      <c r="F23" s="8" t="s">
        <v>578</v>
      </c>
      <c r="G23" s="127">
        <v>45187</v>
      </c>
      <c r="H23" s="53">
        <v>45504</v>
      </c>
      <c r="I23" s="8" t="s">
        <v>579</v>
      </c>
      <c r="J23" s="8" t="s">
        <v>580</v>
      </c>
      <c r="K23" s="304">
        <v>1</v>
      </c>
      <c r="L23" s="16"/>
      <c r="M23" s="148" t="s">
        <v>739</v>
      </c>
    </row>
    <row r="24" spans="2:13" s="149" customFormat="1" ht="61.2" x14ac:dyDescent="0.3">
      <c r="B24" s="110">
        <v>9</v>
      </c>
      <c r="C24" s="126" t="s">
        <v>575</v>
      </c>
      <c r="D24" s="54" t="s">
        <v>581</v>
      </c>
      <c r="E24" s="8" t="s">
        <v>582</v>
      </c>
      <c r="F24" s="8" t="s">
        <v>578</v>
      </c>
      <c r="G24" s="127">
        <v>45187</v>
      </c>
      <c r="H24" s="53">
        <v>45291</v>
      </c>
      <c r="I24" s="8" t="s">
        <v>583</v>
      </c>
      <c r="J24" s="16" t="s">
        <v>584</v>
      </c>
      <c r="K24" s="304">
        <v>1</v>
      </c>
      <c r="L24" s="8"/>
      <c r="M24" s="148"/>
    </row>
    <row r="25" spans="2:13" s="149" customFormat="1" ht="71.400000000000006" x14ac:dyDescent="0.3">
      <c r="B25" s="110">
        <v>10</v>
      </c>
      <c r="C25" s="126" t="s">
        <v>575</v>
      </c>
      <c r="D25" s="54" t="s">
        <v>585</v>
      </c>
      <c r="E25" s="8" t="s">
        <v>582</v>
      </c>
      <c r="F25" s="8" t="s">
        <v>578</v>
      </c>
      <c r="G25" s="127">
        <v>45187</v>
      </c>
      <c r="H25" s="53">
        <v>45291</v>
      </c>
      <c r="I25" s="8" t="s">
        <v>586</v>
      </c>
      <c r="J25" s="16" t="s">
        <v>587</v>
      </c>
      <c r="K25" s="16">
        <v>0</v>
      </c>
      <c r="L25" s="128"/>
      <c r="M25" s="148" t="s">
        <v>739</v>
      </c>
    </row>
    <row r="26" spans="2:13" s="149" customFormat="1" x14ac:dyDescent="0.3">
      <c r="B26" s="590" t="s">
        <v>588</v>
      </c>
      <c r="C26" s="591"/>
      <c r="D26" s="591"/>
      <c r="E26" s="591"/>
      <c r="F26" s="591"/>
      <c r="G26" s="591"/>
      <c r="H26" s="591"/>
      <c r="I26" s="591"/>
      <c r="J26" s="591"/>
      <c r="K26" s="591"/>
      <c r="L26" s="592"/>
      <c r="M26" s="148"/>
    </row>
    <row r="27" spans="2:13" s="149" customFormat="1" ht="40.799999999999997" x14ac:dyDescent="0.3">
      <c r="B27" s="110">
        <v>11</v>
      </c>
      <c r="C27" s="126" t="s">
        <v>589</v>
      </c>
      <c r="D27" s="54" t="s">
        <v>590</v>
      </c>
      <c r="E27" s="8" t="s">
        <v>582</v>
      </c>
      <c r="F27" s="8" t="s">
        <v>591</v>
      </c>
      <c r="G27" s="127">
        <v>45187</v>
      </c>
      <c r="H27" s="127">
        <v>45245</v>
      </c>
      <c r="I27" s="8" t="s">
        <v>592</v>
      </c>
      <c r="J27" s="8" t="s">
        <v>593</v>
      </c>
      <c r="K27" s="16">
        <v>1</v>
      </c>
      <c r="L27" s="128" t="s">
        <v>1182</v>
      </c>
      <c r="M27" s="148" t="s">
        <v>736</v>
      </c>
    </row>
    <row r="28" spans="2:13" s="149" customFormat="1" ht="61.2" x14ac:dyDescent="0.3">
      <c r="B28" s="110">
        <v>12</v>
      </c>
      <c r="C28" s="126" t="s">
        <v>594</v>
      </c>
      <c r="D28" s="129" t="s">
        <v>595</v>
      </c>
      <c r="E28" s="110" t="s">
        <v>151</v>
      </c>
      <c r="F28" s="8" t="s">
        <v>537</v>
      </c>
      <c r="G28" s="127">
        <v>45187</v>
      </c>
      <c r="H28" s="127">
        <v>45245</v>
      </c>
      <c r="I28" s="110" t="s">
        <v>596</v>
      </c>
      <c r="J28" s="110" t="s">
        <v>597</v>
      </c>
      <c r="K28" s="128">
        <v>0.8</v>
      </c>
      <c r="L28" s="128" t="s">
        <v>1183</v>
      </c>
      <c r="M28" s="148" t="s">
        <v>736</v>
      </c>
    </row>
    <row r="29" spans="2:13" s="149" customFormat="1" ht="102" x14ac:dyDescent="0.3">
      <c r="B29" s="110">
        <v>13</v>
      </c>
      <c r="C29" s="126" t="s">
        <v>589</v>
      </c>
      <c r="D29" s="54" t="s">
        <v>598</v>
      </c>
      <c r="E29" s="8" t="s">
        <v>599</v>
      </c>
      <c r="F29" s="110" t="s">
        <v>570</v>
      </c>
      <c r="G29" s="127">
        <v>45187</v>
      </c>
      <c r="H29" s="127">
        <v>45245</v>
      </c>
      <c r="I29" s="8" t="s">
        <v>600</v>
      </c>
      <c r="J29" s="8" t="s">
        <v>601</v>
      </c>
      <c r="K29" s="16">
        <v>0</v>
      </c>
      <c r="L29" s="128" t="s">
        <v>550</v>
      </c>
      <c r="M29" s="148" t="s">
        <v>736</v>
      </c>
    </row>
    <row r="30" spans="2:13" s="149" customFormat="1" ht="61.5" customHeight="1" x14ac:dyDescent="0.3">
      <c r="B30" s="110">
        <v>14</v>
      </c>
      <c r="C30" s="126" t="s">
        <v>589</v>
      </c>
      <c r="D30" s="54" t="s">
        <v>602</v>
      </c>
      <c r="E30" s="8" t="s">
        <v>603</v>
      </c>
      <c r="F30" s="8" t="s">
        <v>537</v>
      </c>
      <c r="G30" s="127">
        <v>45187</v>
      </c>
      <c r="H30" s="127">
        <v>45245</v>
      </c>
      <c r="I30" s="8" t="s">
        <v>604</v>
      </c>
      <c r="J30" s="8" t="s">
        <v>605</v>
      </c>
      <c r="K30" s="16">
        <v>0.8</v>
      </c>
      <c r="L30" s="308" t="s">
        <v>1184</v>
      </c>
      <c r="M30" s="148" t="s">
        <v>736</v>
      </c>
    </row>
    <row r="31" spans="2:13" s="149" customFormat="1" ht="61.2" x14ac:dyDescent="0.3">
      <c r="B31" s="110">
        <v>15</v>
      </c>
      <c r="C31" s="126" t="s">
        <v>589</v>
      </c>
      <c r="D31" s="91" t="s">
        <v>606</v>
      </c>
      <c r="E31" s="8" t="s">
        <v>603</v>
      </c>
      <c r="F31" s="8" t="s">
        <v>537</v>
      </c>
      <c r="G31" s="127">
        <v>45187</v>
      </c>
      <c r="H31" s="127">
        <v>45245</v>
      </c>
      <c r="I31" s="8" t="s">
        <v>607</v>
      </c>
      <c r="J31" s="8" t="s">
        <v>608</v>
      </c>
      <c r="K31" s="16">
        <v>0.8</v>
      </c>
      <c r="L31" s="309" t="s">
        <v>1185</v>
      </c>
      <c r="M31" s="148" t="s">
        <v>736</v>
      </c>
    </row>
    <row r="32" spans="2:13" s="151" customFormat="1" ht="61.2" x14ac:dyDescent="0.3">
      <c r="B32" s="130">
        <v>16</v>
      </c>
      <c r="C32" s="131" t="s">
        <v>589</v>
      </c>
      <c r="D32" s="132" t="s">
        <v>609</v>
      </c>
      <c r="E32" s="130" t="s">
        <v>603</v>
      </c>
      <c r="F32" s="130" t="s">
        <v>610</v>
      </c>
      <c r="G32" s="133">
        <v>45187</v>
      </c>
      <c r="H32" s="133">
        <v>45245</v>
      </c>
      <c r="I32" s="130" t="s">
        <v>611</v>
      </c>
      <c r="J32" s="130" t="s">
        <v>612</v>
      </c>
      <c r="K32" s="134">
        <v>0.8</v>
      </c>
      <c r="L32" s="309" t="s">
        <v>1184</v>
      </c>
      <c r="M32" s="150" t="s">
        <v>736</v>
      </c>
    </row>
    <row r="33" spans="2:13" s="149" customFormat="1" ht="173.4" x14ac:dyDescent="0.3">
      <c r="B33" s="110">
        <v>17</v>
      </c>
      <c r="C33" s="126" t="s">
        <v>589</v>
      </c>
      <c r="D33" s="91" t="s">
        <v>613</v>
      </c>
      <c r="E33" s="8" t="s">
        <v>614</v>
      </c>
      <c r="F33" s="8" t="s">
        <v>615</v>
      </c>
      <c r="G33" s="127">
        <v>45187</v>
      </c>
      <c r="H33" s="127">
        <v>45245</v>
      </c>
      <c r="I33" s="8" t="s">
        <v>616</v>
      </c>
      <c r="J33" s="8" t="s">
        <v>617</v>
      </c>
      <c r="K33" s="16">
        <v>0.5</v>
      </c>
      <c r="L33" s="128" t="s">
        <v>618</v>
      </c>
      <c r="M33" s="148" t="s">
        <v>736</v>
      </c>
    </row>
    <row r="34" spans="2:13" s="149" customFormat="1" ht="61.2" x14ac:dyDescent="0.3">
      <c r="B34" s="110">
        <v>18</v>
      </c>
      <c r="C34" s="126" t="s">
        <v>589</v>
      </c>
      <c r="D34" s="129" t="s">
        <v>619</v>
      </c>
      <c r="E34" s="8" t="s">
        <v>582</v>
      </c>
      <c r="F34" s="110" t="s">
        <v>620</v>
      </c>
      <c r="G34" s="127">
        <v>45187</v>
      </c>
      <c r="H34" s="127">
        <v>45245</v>
      </c>
      <c r="I34" s="110" t="s">
        <v>621</v>
      </c>
      <c r="J34" s="128" t="s">
        <v>622</v>
      </c>
      <c r="K34" s="128">
        <v>0</v>
      </c>
      <c r="L34" s="128" t="s">
        <v>550</v>
      </c>
      <c r="M34" s="148" t="s">
        <v>736</v>
      </c>
    </row>
    <row r="35" spans="2:13" s="149" customFormat="1" ht="51" x14ac:dyDescent="0.3">
      <c r="B35" s="110">
        <v>19</v>
      </c>
      <c r="C35" s="126" t="s">
        <v>589</v>
      </c>
      <c r="D35" s="129" t="s">
        <v>623</v>
      </c>
      <c r="E35" s="8" t="s">
        <v>582</v>
      </c>
      <c r="F35" s="110" t="s">
        <v>624</v>
      </c>
      <c r="G35" s="127">
        <v>45187</v>
      </c>
      <c r="H35" s="53">
        <v>45291</v>
      </c>
      <c r="I35" s="110" t="s">
        <v>625</v>
      </c>
      <c r="J35" s="128" t="s">
        <v>626</v>
      </c>
      <c r="K35" s="128">
        <v>1</v>
      </c>
      <c r="L35" s="310" t="s">
        <v>1186</v>
      </c>
      <c r="M35" s="148" t="s">
        <v>740</v>
      </c>
    </row>
    <row r="36" spans="2:13" s="149" customFormat="1" ht="51" x14ac:dyDescent="0.3">
      <c r="B36" s="110">
        <v>20</v>
      </c>
      <c r="C36" s="126" t="s">
        <v>627</v>
      </c>
      <c r="D36" s="129" t="s">
        <v>628</v>
      </c>
      <c r="E36" s="8" t="s">
        <v>603</v>
      </c>
      <c r="F36" s="8" t="s">
        <v>537</v>
      </c>
      <c r="G36" s="127">
        <v>45187</v>
      </c>
      <c r="H36" s="127">
        <v>45245</v>
      </c>
      <c r="I36" s="110" t="s">
        <v>629</v>
      </c>
      <c r="J36" s="110" t="s">
        <v>630</v>
      </c>
      <c r="K36" s="128">
        <v>1</v>
      </c>
      <c r="L36" s="128" t="s">
        <v>1187</v>
      </c>
      <c r="M36" s="148" t="s">
        <v>736</v>
      </c>
    </row>
    <row r="37" spans="2:13" s="149" customFormat="1" x14ac:dyDescent="0.3">
      <c r="B37" s="590" t="s">
        <v>631</v>
      </c>
      <c r="C37" s="591"/>
      <c r="D37" s="591"/>
      <c r="E37" s="591"/>
      <c r="F37" s="591"/>
      <c r="G37" s="591"/>
      <c r="H37" s="591"/>
      <c r="I37" s="591"/>
      <c r="J37" s="591"/>
      <c r="K37" s="591"/>
      <c r="L37" s="592"/>
      <c r="M37" s="148"/>
    </row>
    <row r="38" spans="2:13" s="149" customFormat="1" ht="81.599999999999994" x14ac:dyDescent="0.3">
      <c r="B38" s="110">
        <v>21</v>
      </c>
      <c r="C38" s="126" t="s">
        <v>632</v>
      </c>
      <c r="D38" s="27" t="s">
        <v>633</v>
      </c>
      <c r="E38" s="8" t="s">
        <v>582</v>
      </c>
      <c r="F38" s="8" t="s">
        <v>634</v>
      </c>
      <c r="G38" s="127">
        <v>45187</v>
      </c>
      <c r="H38" s="53">
        <v>45260</v>
      </c>
      <c r="I38" s="8" t="s">
        <v>635</v>
      </c>
      <c r="J38" s="8" t="s">
        <v>636</v>
      </c>
      <c r="K38" s="305">
        <v>1</v>
      </c>
      <c r="L38" s="305" t="s">
        <v>637</v>
      </c>
      <c r="M38" s="148" t="s">
        <v>735</v>
      </c>
    </row>
    <row r="39" spans="2:13" s="149" customFormat="1" ht="30.6" x14ac:dyDescent="0.3">
      <c r="B39" s="110">
        <v>22</v>
      </c>
      <c r="C39" s="126" t="s">
        <v>632</v>
      </c>
      <c r="D39" s="54" t="s">
        <v>638</v>
      </c>
      <c r="E39" s="8" t="s">
        <v>582</v>
      </c>
      <c r="F39" s="8" t="s">
        <v>634</v>
      </c>
      <c r="G39" s="127">
        <v>45187</v>
      </c>
      <c r="H39" s="53">
        <v>45230</v>
      </c>
      <c r="I39" s="8" t="s">
        <v>639</v>
      </c>
      <c r="J39" s="8" t="s">
        <v>640</v>
      </c>
      <c r="K39" s="16">
        <v>1</v>
      </c>
      <c r="L39" s="128" t="s">
        <v>1171</v>
      </c>
      <c r="M39" s="148" t="s">
        <v>735</v>
      </c>
    </row>
    <row r="40" spans="2:13" s="149" customFormat="1" ht="90" customHeight="1" x14ac:dyDescent="0.3">
      <c r="B40" s="110">
        <v>23</v>
      </c>
      <c r="C40" s="126" t="s">
        <v>632</v>
      </c>
      <c r="D40" s="54" t="s">
        <v>641</v>
      </c>
      <c r="E40" s="8" t="s">
        <v>582</v>
      </c>
      <c r="F40" s="8" t="s">
        <v>634</v>
      </c>
      <c r="G40" s="127">
        <v>45187</v>
      </c>
      <c r="H40" s="53">
        <v>45260</v>
      </c>
      <c r="I40" s="8" t="s">
        <v>642</v>
      </c>
      <c r="J40" s="8" t="s">
        <v>643</v>
      </c>
      <c r="K40" s="305">
        <v>1</v>
      </c>
      <c r="L40" s="306" t="s">
        <v>644</v>
      </c>
      <c r="M40" s="148" t="s">
        <v>735</v>
      </c>
    </row>
    <row r="41" spans="2:13" s="149" customFormat="1" ht="71.400000000000006" x14ac:dyDescent="0.3">
      <c r="B41" s="110">
        <v>24</v>
      </c>
      <c r="C41" s="126" t="s">
        <v>632</v>
      </c>
      <c r="D41" s="54" t="s">
        <v>645</v>
      </c>
      <c r="E41" s="8" t="s">
        <v>582</v>
      </c>
      <c r="F41" s="8" t="s">
        <v>646</v>
      </c>
      <c r="G41" s="127">
        <v>45187</v>
      </c>
      <c r="H41" s="53">
        <v>45473</v>
      </c>
      <c r="I41" s="8" t="s">
        <v>647</v>
      </c>
      <c r="J41" s="8" t="s">
        <v>648</v>
      </c>
      <c r="K41" s="16">
        <v>0</v>
      </c>
      <c r="L41" s="16" t="s">
        <v>649</v>
      </c>
      <c r="M41" s="148" t="s">
        <v>736</v>
      </c>
    </row>
    <row r="42" spans="2:13" s="149" customFormat="1" ht="84" customHeight="1" x14ac:dyDescent="0.3">
      <c r="B42" s="110">
        <v>25</v>
      </c>
      <c r="C42" s="126" t="s">
        <v>632</v>
      </c>
      <c r="D42" s="54" t="s">
        <v>650</v>
      </c>
      <c r="E42" s="8" t="s">
        <v>582</v>
      </c>
      <c r="F42" s="8" t="s">
        <v>634</v>
      </c>
      <c r="G42" s="127">
        <v>45187</v>
      </c>
      <c r="H42" s="53">
        <v>45291</v>
      </c>
      <c r="I42" s="8" t="s">
        <v>651</v>
      </c>
      <c r="J42" s="8" t="s">
        <v>652</v>
      </c>
      <c r="K42" s="16">
        <v>0.5</v>
      </c>
      <c r="L42" s="16" t="s">
        <v>1172</v>
      </c>
      <c r="M42" s="148" t="s">
        <v>735</v>
      </c>
    </row>
    <row r="43" spans="2:13" s="149" customFormat="1" ht="61.2" x14ac:dyDescent="0.3">
      <c r="B43" s="110">
        <v>26</v>
      </c>
      <c r="C43" s="126" t="s">
        <v>632</v>
      </c>
      <c r="D43" s="91" t="s">
        <v>653</v>
      </c>
      <c r="E43" s="8" t="s">
        <v>582</v>
      </c>
      <c r="F43" s="8" t="s">
        <v>634</v>
      </c>
      <c r="G43" s="127">
        <v>45187</v>
      </c>
      <c r="H43" s="53">
        <v>45230</v>
      </c>
      <c r="I43" s="8" t="s">
        <v>654</v>
      </c>
      <c r="J43" s="8" t="s">
        <v>655</v>
      </c>
      <c r="K43" s="16">
        <v>0.5</v>
      </c>
      <c r="L43" s="128" t="s">
        <v>656</v>
      </c>
      <c r="M43" s="148" t="s">
        <v>735</v>
      </c>
    </row>
    <row r="44" spans="2:13" s="149" customFormat="1" ht="69" customHeight="1" x14ac:dyDescent="0.3">
      <c r="B44" s="110">
        <v>27</v>
      </c>
      <c r="C44" s="126" t="s">
        <v>632</v>
      </c>
      <c r="D44" s="91" t="s">
        <v>657</v>
      </c>
      <c r="E44" s="8" t="s">
        <v>582</v>
      </c>
      <c r="F44" s="8" t="s">
        <v>634</v>
      </c>
      <c r="G44" s="127">
        <v>45187</v>
      </c>
      <c r="H44" s="53" t="s">
        <v>658</v>
      </c>
      <c r="I44" s="8" t="s">
        <v>659</v>
      </c>
      <c r="J44" s="16" t="s">
        <v>660</v>
      </c>
      <c r="K44" s="16">
        <v>1</v>
      </c>
      <c r="L44" s="128" t="s">
        <v>1173</v>
      </c>
      <c r="M44" s="148" t="s">
        <v>735</v>
      </c>
    </row>
    <row r="45" spans="2:13" s="149" customFormat="1" x14ac:dyDescent="0.3">
      <c r="B45" s="590" t="s">
        <v>661</v>
      </c>
      <c r="C45" s="591"/>
      <c r="D45" s="591"/>
      <c r="E45" s="591"/>
      <c r="F45" s="591"/>
      <c r="G45" s="591"/>
      <c r="H45" s="591"/>
      <c r="I45" s="591"/>
      <c r="J45" s="591"/>
      <c r="K45" s="591"/>
      <c r="L45" s="592"/>
      <c r="M45" s="148"/>
    </row>
    <row r="46" spans="2:13" s="149" customFormat="1" ht="102.75" customHeight="1" x14ac:dyDescent="0.3">
      <c r="B46" s="110">
        <v>28</v>
      </c>
      <c r="C46" s="126" t="s">
        <v>662</v>
      </c>
      <c r="D46" s="27" t="s">
        <v>663</v>
      </c>
      <c r="E46" s="8" t="s">
        <v>664</v>
      </c>
      <c r="F46" s="8" t="s">
        <v>665</v>
      </c>
      <c r="G46" s="127">
        <v>45187</v>
      </c>
      <c r="H46" s="127">
        <v>45245</v>
      </c>
      <c r="I46" s="8" t="s">
        <v>666</v>
      </c>
      <c r="J46" s="16" t="s">
        <v>667</v>
      </c>
      <c r="K46" s="16"/>
      <c r="L46" s="16"/>
      <c r="M46" s="148" t="s">
        <v>735</v>
      </c>
    </row>
    <row r="47" spans="2:13" s="149" customFormat="1" ht="86.25" customHeight="1" x14ac:dyDescent="0.3">
      <c r="B47" s="110">
        <v>29</v>
      </c>
      <c r="C47" s="126" t="s">
        <v>662</v>
      </c>
      <c r="D47" s="91" t="s">
        <v>668</v>
      </c>
      <c r="E47" s="8" t="s">
        <v>664</v>
      </c>
      <c r="F47" s="8" t="s">
        <v>665</v>
      </c>
      <c r="G47" s="127">
        <v>45187</v>
      </c>
      <c r="H47" s="127">
        <v>45245</v>
      </c>
      <c r="I47" s="8" t="s">
        <v>669</v>
      </c>
      <c r="J47" s="16" t="s">
        <v>670</v>
      </c>
      <c r="K47" s="16"/>
      <c r="L47" s="16"/>
      <c r="M47" s="148" t="s">
        <v>735</v>
      </c>
    </row>
    <row r="48" spans="2:13" s="149" customFormat="1" ht="141" customHeight="1" x14ac:dyDescent="0.3">
      <c r="B48" s="110">
        <v>30</v>
      </c>
      <c r="C48" s="126" t="s">
        <v>662</v>
      </c>
      <c r="D48" s="91" t="s">
        <v>671</v>
      </c>
      <c r="E48" s="8" t="s">
        <v>664</v>
      </c>
      <c r="F48" s="8" t="s">
        <v>665</v>
      </c>
      <c r="G48" s="127">
        <v>45187</v>
      </c>
      <c r="H48" s="127">
        <v>45245</v>
      </c>
      <c r="I48" s="8" t="s">
        <v>672</v>
      </c>
      <c r="J48" s="8" t="s">
        <v>673</v>
      </c>
      <c r="K48" s="8"/>
      <c r="L48" s="16"/>
      <c r="M48" s="148" t="s">
        <v>735</v>
      </c>
    </row>
    <row r="49" spans="2:13" s="149" customFormat="1" ht="69.75" customHeight="1" x14ac:dyDescent="0.3">
      <c r="B49" s="110">
        <v>31</v>
      </c>
      <c r="C49" s="126" t="s">
        <v>662</v>
      </c>
      <c r="D49" s="91" t="s">
        <v>674</v>
      </c>
      <c r="E49" s="8" t="s">
        <v>664</v>
      </c>
      <c r="F49" s="8" t="s">
        <v>665</v>
      </c>
      <c r="G49" s="127">
        <v>45187</v>
      </c>
      <c r="H49" s="127">
        <v>45245</v>
      </c>
      <c r="I49" s="8" t="s">
        <v>675</v>
      </c>
      <c r="J49" s="16" t="s">
        <v>676</v>
      </c>
      <c r="K49" s="16"/>
      <c r="L49" s="16"/>
      <c r="M49" s="148" t="s">
        <v>735</v>
      </c>
    </row>
    <row r="50" spans="2:13" s="149" customFormat="1" ht="192.75" customHeight="1" x14ac:dyDescent="0.3">
      <c r="B50" s="110">
        <v>32</v>
      </c>
      <c r="C50" s="126" t="s">
        <v>662</v>
      </c>
      <c r="D50" s="91" t="s">
        <v>677</v>
      </c>
      <c r="E50" s="8" t="s">
        <v>664</v>
      </c>
      <c r="F50" s="8" t="s">
        <v>665</v>
      </c>
      <c r="G50" s="127">
        <v>45187</v>
      </c>
      <c r="H50" s="127">
        <v>45245</v>
      </c>
      <c r="I50" s="8" t="s">
        <v>678</v>
      </c>
      <c r="J50" s="16" t="s">
        <v>679</v>
      </c>
      <c r="K50" s="16"/>
      <c r="L50" s="16"/>
      <c r="M50" s="148" t="s">
        <v>735</v>
      </c>
    </row>
    <row r="51" spans="2:13" s="149" customFormat="1" x14ac:dyDescent="0.3">
      <c r="B51" s="590" t="s">
        <v>680</v>
      </c>
      <c r="C51" s="591"/>
      <c r="D51" s="591"/>
      <c r="E51" s="591"/>
      <c r="F51" s="591"/>
      <c r="G51" s="591"/>
      <c r="H51" s="591"/>
      <c r="I51" s="591"/>
      <c r="J51" s="591"/>
      <c r="K51" s="591"/>
      <c r="L51" s="592"/>
      <c r="M51" s="148"/>
    </row>
    <row r="52" spans="2:13" s="149" customFormat="1" ht="61.2" x14ac:dyDescent="0.3">
      <c r="B52" s="110">
        <v>33</v>
      </c>
      <c r="C52" s="126" t="s">
        <v>681</v>
      </c>
      <c r="D52" s="91" t="s">
        <v>682</v>
      </c>
      <c r="E52" s="8" t="s">
        <v>683</v>
      </c>
      <c r="F52" s="8" t="s">
        <v>684</v>
      </c>
      <c r="G52" s="127">
        <v>45187</v>
      </c>
      <c r="H52" s="127">
        <v>45245</v>
      </c>
      <c r="I52" s="8" t="s">
        <v>685</v>
      </c>
      <c r="J52" s="16" t="s">
        <v>686</v>
      </c>
      <c r="K52" s="16">
        <v>0</v>
      </c>
      <c r="L52" s="16"/>
      <c r="M52" s="148" t="s">
        <v>736</v>
      </c>
    </row>
    <row r="53" spans="2:13" s="149" customFormat="1" ht="122.4" x14ac:dyDescent="0.3">
      <c r="B53" s="110">
        <v>34</v>
      </c>
      <c r="C53" s="126" t="s">
        <v>681</v>
      </c>
      <c r="D53" s="129" t="s">
        <v>687</v>
      </c>
      <c r="E53" s="8" t="s">
        <v>582</v>
      </c>
      <c r="F53" s="8" t="s">
        <v>688</v>
      </c>
      <c r="G53" s="127">
        <v>45187</v>
      </c>
      <c r="H53" s="127">
        <v>45245</v>
      </c>
      <c r="I53" s="110" t="s">
        <v>689</v>
      </c>
      <c r="J53" s="128" t="s">
        <v>690</v>
      </c>
      <c r="K53" s="128">
        <v>1</v>
      </c>
      <c r="L53" s="307" t="s">
        <v>1176</v>
      </c>
      <c r="M53" s="148" t="s">
        <v>736</v>
      </c>
    </row>
    <row r="54" spans="2:13" s="149" customFormat="1" ht="71.400000000000006" x14ac:dyDescent="0.3">
      <c r="B54" s="110">
        <v>35</v>
      </c>
      <c r="C54" s="126" t="s">
        <v>681</v>
      </c>
      <c r="D54" s="126" t="s">
        <v>691</v>
      </c>
      <c r="E54" s="8" t="s">
        <v>582</v>
      </c>
      <c r="F54" s="8" t="s">
        <v>692</v>
      </c>
      <c r="G54" s="127">
        <v>45187</v>
      </c>
      <c r="H54" s="127">
        <v>45275</v>
      </c>
      <c r="I54" s="110" t="s">
        <v>693</v>
      </c>
      <c r="J54" s="128" t="s">
        <v>694</v>
      </c>
      <c r="K54" s="128">
        <v>0.5</v>
      </c>
      <c r="L54" s="128" t="s">
        <v>1177</v>
      </c>
      <c r="M54" s="148" t="s">
        <v>736</v>
      </c>
    </row>
    <row r="55" spans="2:13" s="149" customFormat="1" x14ac:dyDescent="0.3">
      <c r="B55" s="590" t="s">
        <v>695</v>
      </c>
      <c r="C55" s="591"/>
      <c r="D55" s="591"/>
      <c r="E55" s="591"/>
      <c r="F55" s="591"/>
      <c r="G55" s="591"/>
      <c r="H55" s="591"/>
      <c r="I55" s="591"/>
      <c r="J55" s="591"/>
      <c r="K55" s="591"/>
      <c r="L55" s="592"/>
      <c r="M55" s="148"/>
    </row>
    <row r="56" spans="2:13" s="149" customFormat="1" ht="51" x14ac:dyDescent="0.3">
      <c r="B56" s="110">
        <v>36</v>
      </c>
      <c r="C56" s="126" t="s">
        <v>696</v>
      </c>
      <c r="D56" s="126" t="s">
        <v>697</v>
      </c>
      <c r="E56" s="8" t="s">
        <v>603</v>
      </c>
      <c r="F56" s="8" t="s">
        <v>537</v>
      </c>
      <c r="G56" s="127">
        <v>45187</v>
      </c>
      <c r="H56" s="127">
        <v>45245</v>
      </c>
      <c r="I56" s="110" t="s">
        <v>698</v>
      </c>
      <c r="J56" s="128" t="s">
        <v>699</v>
      </c>
      <c r="K56" s="128">
        <v>1</v>
      </c>
      <c r="L56" s="128" t="s">
        <v>1178</v>
      </c>
      <c r="M56" s="148" t="s">
        <v>736</v>
      </c>
    </row>
    <row r="57" spans="2:13" s="149" customFormat="1" ht="40.799999999999997" x14ac:dyDescent="0.3">
      <c r="B57" s="110">
        <v>37</v>
      </c>
      <c r="C57" s="126" t="s">
        <v>696</v>
      </c>
      <c r="D57" s="126" t="s">
        <v>700</v>
      </c>
      <c r="E57" s="8" t="s">
        <v>603</v>
      </c>
      <c r="F57" s="8" t="s">
        <v>537</v>
      </c>
      <c r="G57" s="127">
        <v>45187</v>
      </c>
      <c r="H57" s="127">
        <v>45245</v>
      </c>
      <c r="I57" s="110" t="s">
        <v>701</v>
      </c>
      <c r="J57" s="110" t="s">
        <v>702</v>
      </c>
      <c r="K57" s="128">
        <v>0</v>
      </c>
      <c r="L57" s="128" t="s">
        <v>1179</v>
      </c>
      <c r="M57" s="148" t="s">
        <v>735</v>
      </c>
    </row>
    <row r="58" spans="2:13" s="149" customFormat="1" ht="40.799999999999997" x14ac:dyDescent="0.3">
      <c r="B58" s="110">
        <v>38</v>
      </c>
      <c r="C58" s="126" t="s">
        <v>696</v>
      </c>
      <c r="D58" s="126" t="s">
        <v>703</v>
      </c>
      <c r="E58" s="8" t="s">
        <v>582</v>
      </c>
      <c r="F58" s="110" t="s">
        <v>704</v>
      </c>
      <c r="G58" s="127">
        <v>45187</v>
      </c>
      <c r="H58" s="127">
        <v>45245</v>
      </c>
      <c r="I58" s="110" t="s">
        <v>705</v>
      </c>
      <c r="J58" s="110" t="s">
        <v>706</v>
      </c>
      <c r="K58" s="128">
        <v>1</v>
      </c>
      <c r="L58" s="128" t="s">
        <v>1180</v>
      </c>
      <c r="M58" s="148" t="s">
        <v>735</v>
      </c>
    </row>
    <row r="59" spans="2:13" s="149" customFormat="1" ht="71.400000000000006" x14ac:dyDescent="0.3">
      <c r="B59" s="110">
        <v>39</v>
      </c>
      <c r="C59" s="126" t="s">
        <v>696</v>
      </c>
      <c r="D59" s="126" t="s">
        <v>707</v>
      </c>
      <c r="E59" s="8" t="s">
        <v>708</v>
      </c>
      <c r="F59" s="110" t="s">
        <v>709</v>
      </c>
      <c r="G59" s="127">
        <v>45187</v>
      </c>
      <c r="H59" s="127">
        <v>45245</v>
      </c>
      <c r="I59" s="110" t="s">
        <v>710</v>
      </c>
      <c r="J59" s="110" t="s">
        <v>711</v>
      </c>
      <c r="K59" s="128">
        <v>1</v>
      </c>
      <c r="L59" s="128" t="s">
        <v>1181</v>
      </c>
      <c r="M59" s="148" t="s">
        <v>741</v>
      </c>
    </row>
    <row r="60" spans="2:13" s="149" customFormat="1" ht="40.799999999999997" x14ac:dyDescent="0.3">
      <c r="B60" s="110">
        <v>40</v>
      </c>
      <c r="C60" s="126" t="s">
        <v>696</v>
      </c>
      <c r="D60" s="126" t="s">
        <v>712</v>
      </c>
      <c r="E60" s="8" t="s">
        <v>582</v>
      </c>
      <c r="F60" s="110" t="s">
        <v>704</v>
      </c>
      <c r="G60" s="127">
        <v>45187</v>
      </c>
      <c r="H60" s="127">
        <v>45245</v>
      </c>
      <c r="I60" s="110" t="s">
        <v>713</v>
      </c>
      <c r="J60" s="110" t="s">
        <v>714</v>
      </c>
      <c r="K60" s="128">
        <v>1</v>
      </c>
      <c r="L60" s="128" t="s">
        <v>1180</v>
      </c>
      <c r="M60" s="148" t="s">
        <v>735</v>
      </c>
    </row>
    <row r="61" spans="2:13" s="152" customFormat="1" ht="98.25" customHeight="1" x14ac:dyDescent="0.2">
      <c r="B61" s="595" t="s">
        <v>742</v>
      </c>
      <c r="C61" s="596"/>
      <c r="D61" s="597" t="s">
        <v>743</v>
      </c>
      <c r="E61" s="598"/>
      <c r="F61" s="598"/>
      <c r="G61" s="598"/>
      <c r="H61" s="598"/>
      <c r="I61" s="598"/>
      <c r="J61" s="598"/>
      <c r="K61" s="598"/>
      <c r="L61" s="599"/>
    </row>
    <row r="62" spans="2:13" s="152" customFormat="1" ht="21.75" customHeight="1" x14ac:dyDescent="0.2">
      <c r="B62" s="153" t="s">
        <v>744</v>
      </c>
      <c r="C62" s="154"/>
      <c r="D62" s="155" t="s">
        <v>745</v>
      </c>
      <c r="E62" s="156"/>
      <c r="F62" s="156"/>
      <c r="G62" s="156"/>
      <c r="H62" s="156"/>
      <c r="I62" s="156"/>
      <c r="J62" s="156"/>
      <c r="K62" s="156"/>
      <c r="L62" s="157"/>
    </row>
    <row r="64" spans="2:13" x14ac:dyDescent="0.3">
      <c r="C64" s="582" t="s">
        <v>746</v>
      </c>
      <c r="D64" s="582"/>
    </row>
  </sheetData>
  <mergeCells count="37">
    <mergeCell ref="C64:D64"/>
    <mergeCell ref="B26:L26"/>
    <mergeCell ref="B37:L37"/>
    <mergeCell ref="B45:L45"/>
    <mergeCell ref="B51:L51"/>
    <mergeCell ref="B55:L55"/>
    <mergeCell ref="B61:C61"/>
    <mergeCell ref="D61:L61"/>
    <mergeCell ref="B22:L22"/>
    <mergeCell ref="B10:C10"/>
    <mergeCell ref="D10:L10"/>
    <mergeCell ref="B11:C11"/>
    <mergeCell ref="D11:L11"/>
    <mergeCell ref="B12:L12"/>
    <mergeCell ref="B13:B14"/>
    <mergeCell ref="C13:C14"/>
    <mergeCell ref="D13:D14"/>
    <mergeCell ref="E13:E14"/>
    <mergeCell ref="F13:F14"/>
    <mergeCell ref="G13:H13"/>
    <mergeCell ref="I13:I14"/>
    <mergeCell ref="J13:J14"/>
    <mergeCell ref="K13:K14"/>
    <mergeCell ref="L13:L14"/>
    <mergeCell ref="B7:C7"/>
    <mergeCell ref="D7:L7"/>
    <mergeCell ref="B8:C8"/>
    <mergeCell ref="D8:L8"/>
    <mergeCell ref="B9:C9"/>
    <mergeCell ref="D9:L9"/>
    <mergeCell ref="B6:C6"/>
    <mergeCell ref="D6:L6"/>
    <mergeCell ref="B1:C4"/>
    <mergeCell ref="D1:I4"/>
    <mergeCell ref="J1:L4"/>
    <mergeCell ref="B5:C5"/>
    <mergeCell ref="D5:L5"/>
  </mergeCells>
  <pageMargins left="0.11811023622047245" right="0.11811023622047245" top="0.15748031496062992" bottom="0.15748031496062992" header="0.31496062992125984" footer="0.31496062992125984"/>
  <pageSetup scale="6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FB72A-F579-45BA-8A81-D83572F63C79}">
  <dimension ref="A1:K50"/>
  <sheetViews>
    <sheetView topLeftCell="A48" zoomScale="110" zoomScaleNormal="110" workbookViewId="0">
      <selection activeCell="C3" sqref="C3:K3"/>
    </sheetView>
  </sheetViews>
  <sheetFormatPr baseColWidth="10" defaultColWidth="8" defaultRowHeight="13.2" x14ac:dyDescent="0.3"/>
  <cols>
    <col min="1" max="1" width="5" style="258" customWidth="1"/>
    <col min="2" max="2" width="39.44140625" style="258" customWidth="1"/>
    <col min="3" max="3" width="29.109375" style="258" customWidth="1"/>
    <col min="4" max="4" width="14.88671875" style="258" customWidth="1"/>
    <col min="5" max="5" width="12.5546875" style="258" customWidth="1"/>
    <col min="6" max="7" width="8" style="258" customWidth="1"/>
    <col min="8" max="8" width="16.44140625" style="258" customWidth="1"/>
    <col min="9" max="9" width="14.109375" style="258" customWidth="1"/>
    <col min="10" max="10" width="7.109375" style="258" customWidth="1"/>
    <col min="11" max="11" width="9" style="258" customWidth="1"/>
    <col min="12" max="12" width="2.88671875" style="258" customWidth="1"/>
    <col min="13" max="16384" width="8" style="258"/>
  </cols>
  <sheetData>
    <row r="1" spans="1:11" ht="41.1" customHeight="1" x14ac:dyDescent="0.3">
      <c r="A1" s="605"/>
      <c r="B1" s="606"/>
      <c r="C1" s="600" t="s">
        <v>803</v>
      </c>
      <c r="D1" s="607"/>
      <c r="E1" s="607"/>
      <c r="F1" s="607"/>
      <c r="G1" s="607"/>
      <c r="H1" s="601"/>
      <c r="I1" s="608" t="s">
        <v>804</v>
      </c>
      <c r="J1" s="609"/>
      <c r="K1" s="610"/>
    </row>
    <row r="2" spans="1:11" ht="13.5" customHeight="1" x14ac:dyDescent="0.3">
      <c r="A2" s="600" t="s">
        <v>805</v>
      </c>
      <c r="B2" s="601"/>
      <c r="C2" s="602" t="s">
        <v>806</v>
      </c>
      <c r="D2" s="603"/>
      <c r="E2" s="603"/>
      <c r="F2" s="603"/>
      <c r="G2" s="603"/>
      <c r="H2" s="603"/>
      <c r="I2" s="603"/>
      <c r="J2" s="603"/>
      <c r="K2" s="604"/>
    </row>
    <row r="3" spans="1:11" ht="13.5" customHeight="1" x14ac:dyDescent="0.3">
      <c r="A3" s="600" t="s">
        <v>807</v>
      </c>
      <c r="B3" s="601"/>
      <c r="C3" s="602" t="s">
        <v>808</v>
      </c>
      <c r="D3" s="603"/>
      <c r="E3" s="603"/>
      <c r="F3" s="603"/>
      <c r="G3" s="603"/>
      <c r="H3" s="603"/>
      <c r="I3" s="603"/>
      <c r="J3" s="603"/>
      <c r="K3" s="604"/>
    </row>
    <row r="4" spans="1:11" ht="13.5" customHeight="1" x14ac:dyDescent="0.3">
      <c r="A4" s="600" t="s">
        <v>809</v>
      </c>
      <c r="B4" s="601"/>
      <c r="C4" s="611">
        <v>2024</v>
      </c>
      <c r="D4" s="612"/>
      <c r="E4" s="612"/>
      <c r="F4" s="612"/>
      <c r="G4" s="612"/>
      <c r="H4" s="612"/>
      <c r="I4" s="612"/>
      <c r="J4" s="612"/>
      <c r="K4" s="613"/>
    </row>
    <row r="5" spans="1:11" ht="13.5" customHeight="1" x14ac:dyDescent="0.3">
      <c r="A5" s="600" t="s">
        <v>810</v>
      </c>
      <c r="B5" s="601"/>
      <c r="C5" s="602" t="s">
        <v>811</v>
      </c>
      <c r="D5" s="603"/>
      <c r="E5" s="603"/>
      <c r="F5" s="603"/>
      <c r="G5" s="603"/>
      <c r="H5" s="603"/>
      <c r="I5" s="603"/>
      <c r="J5" s="603"/>
      <c r="K5" s="604"/>
    </row>
    <row r="6" spans="1:11" ht="27.9" customHeight="1" x14ac:dyDescent="0.3">
      <c r="A6" s="600" t="s">
        <v>812</v>
      </c>
      <c r="B6" s="601"/>
      <c r="C6" s="608" t="s">
        <v>813</v>
      </c>
      <c r="D6" s="609"/>
      <c r="E6" s="609"/>
      <c r="F6" s="609"/>
      <c r="G6" s="609"/>
      <c r="H6" s="609"/>
      <c r="I6" s="609"/>
      <c r="J6" s="609"/>
      <c r="K6" s="610"/>
    </row>
    <row r="7" spans="1:11" ht="36" customHeight="1" x14ac:dyDescent="0.3">
      <c r="A7" s="600" t="s">
        <v>814</v>
      </c>
      <c r="B7" s="601"/>
      <c r="C7" s="608" t="s">
        <v>815</v>
      </c>
      <c r="D7" s="609"/>
      <c r="E7" s="609"/>
      <c r="F7" s="609"/>
      <c r="G7" s="609"/>
      <c r="H7" s="609"/>
      <c r="I7" s="609"/>
      <c r="J7" s="609"/>
      <c r="K7" s="610"/>
    </row>
    <row r="8" spans="1:11" ht="9.9" customHeight="1" x14ac:dyDescent="0.3">
      <c r="A8" s="614" t="s">
        <v>816</v>
      </c>
      <c r="B8" s="616" t="s">
        <v>817</v>
      </c>
      <c r="C8" s="618" t="s">
        <v>818</v>
      </c>
      <c r="D8" s="620" t="s">
        <v>819</v>
      </c>
      <c r="E8" s="620" t="s">
        <v>820</v>
      </c>
      <c r="F8" s="602" t="s">
        <v>821</v>
      </c>
      <c r="G8" s="604"/>
      <c r="H8" s="614" t="s">
        <v>822</v>
      </c>
      <c r="I8" s="618" t="s">
        <v>823</v>
      </c>
      <c r="J8" s="373" t="s">
        <v>824</v>
      </c>
      <c r="K8" s="620" t="s">
        <v>825</v>
      </c>
    </row>
    <row r="9" spans="1:11" ht="17.100000000000001" customHeight="1" x14ac:dyDescent="0.3">
      <c r="A9" s="615"/>
      <c r="B9" s="617"/>
      <c r="C9" s="619"/>
      <c r="D9" s="621"/>
      <c r="E9" s="621"/>
      <c r="F9" s="259" t="s">
        <v>826</v>
      </c>
      <c r="G9" s="260" t="s">
        <v>827</v>
      </c>
      <c r="H9" s="615"/>
      <c r="I9" s="619"/>
      <c r="J9" s="375"/>
      <c r="K9" s="621"/>
    </row>
    <row r="10" spans="1:11" ht="102" customHeight="1" x14ac:dyDescent="0.3">
      <c r="A10" s="261">
        <v>1</v>
      </c>
      <c r="B10" s="260" t="s">
        <v>828</v>
      </c>
      <c r="C10" s="262" t="s">
        <v>829</v>
      </c>
      <c r="D10" s="263" t="s">
        <v>830</v>
      </c>
      <c r="E10" s="262" t="s">
        <v>831</v>
      </c>
      <c r="F10" s="264">
        <v>45658</v>
      </c>
      <c r="G10" s="264">
        <v>45731</v>
      </c>
      <c r="H10" s="263" t="s">
        <v>832</v>
      </c>
      <c r="I10" s="263" t="s">
        <v>833</v>
      </c>
      <c r="J10" s="260"/>
      <c r="K10" s="260"/>
    </row>
    <row r="11" spans="1:11" ht="147.9" customHeight="1" x14ac:dyDescent="0.3">
      <c r="A11" s="261">
        <v>2</v>
      </c>
      <c r="B11" s="265" t="s">
        <v>834</v>
      </c>
      <c r="C11" s="262" t="s">
        <v>835</v>
      </c>
      <c r="D11" s="263" t="s">
        <v>830</v>
      </c>
      <c r="E11" s="262" t="s">
        <v>831</v>
      </c>
      <c r="F11" s="264">
        <v>45658</v>
      </c>
      <c r="G11" s="264">
        <v>45777</v>
      </c>
      <c r="H11" s="263" t="s">
        <v>836</v>
      </c>
      <c r="I11" s="263" t="s">
        <v>837</v>
      </c>
      <c r="J11" s="260"/>
      <c r="K11" s="260"/>
    </row>
    <row r="12" spans="1:11" ht="149.1" customHeight="1" x14ac:dyDescent="0.3">
      <c r="A12" s="261">
        <v>3</v>
      </c>
      <c r="B12" s="265" t="s">
        <v>838</v>
      </c>
      <c r="C12" s="262" t="s">
        <v>839</v>
      </c>
      <c r="D12" s="266" t="s">
        <v>830</v>
      </c>
      <c r="E12" s="267" t="s">
        <v>831</v>
      </c>
      <c r="F12" s="264">
        <v>45658</v>
      </c>
      <c r="G12" s="264">
        <v>45731</v>
      </c>
      <c r="H12" s="263" t="s">
        <v>840</v>
      </c>
      <c r="I12" s="263" t="s">
        <v>841</v>
      </c>
      <c r="J12" s="260"/>
      <c r="K12" s="260"/>
    </row>
    <row r="13" spans="1:11" ht="116.1" customHeight="1" x14ac:dyDescent="0.3">
      <c r="A13" s="261">
        <v>4</v>
      </c>
      <c r="B13" s="265" t="s">
        <v>842</v>
      </c>
      <c r="C13" s="262" t="s">
        <v>843</v>
      </c>
      <c r="D13" s="263" t="s">
        <v>830</v>
      </c>
      <c r="E13" s="263" t="s">
        <v>844</v>
      </c>
      <c r="F13" s="264">
        <v>45658</v>
      </c>
      <c r="G13" s="264">
        <v>45765</v>
      </c>
      <c r="H13" s="268" t="s">
        <v>845</v>
      </c>
      <c r="I13" s="263" t="s">
        <v>846</v>
      </c>
      <c r="J13" s="260"/>
      <c r="K13" s="260"/>
    </row>
    <row r="14" spans="1:11" ht="117.15" customHeight="1" x14ac:dyDescent="0.3">
      <c r="A14" s="261">
        <v>5</v>
      </c>
      <c r="B14" s="265" t="s">
        <v>847</v>
      </c>
      <c r="C14" s="262" t="s">
        <v>848</v>
      </c>
      <c r="D14" s="263" t="s">
        <v>830</v>
      </c>
      <c r="E14" s="263" t="s">
        <v>844</v>
      </c>
      <c r="F14" s="264">
        <v>45658</v>
      </c>
      <c r="G14" s="264">
        <v>45762</v>
      </c>
      <c r="H14" s="263" t="s">
        <v>849</v>
      </c>
      <c r="I14" s="263" t="s">
        <v>850</v>
      </c>
      <c r="J14" s="260"/>
      <c r="K14" s="260"/>
    </row>
    <row r="15" spans="1:11" ht="123" customHeight="1" x14ac:dyDescent="0.3">
      <c r="A15" s="261">
        <v>6</v>
      </c>
      <c r="B15" s="260" t="s">
        <v>851</v>
      </c>
      <c r="C15" s="269" t="s">
        <v>852</v>
      </c>
      <c r="D15" s="269" t="s">
        <v>853</v>
      </c>
      <c r="E15" s="262" t="s">
        <v>854</v>
      </c>
      <c r="F15" s="264">
        <v>45658</v>
      </c>
      <c r="G15" s="264">
        <v>45777</v>
      </c>
      <c r="H15" s="263" t="s">
        <v>855</v>
      </c>
      <c r="I15" s="263" t="s">
        <v>856</v>
      </c>
      <c r="J15" s="260"/>
      <c r="K15" s="260"/>
    </row>
    <row r="16" spans="1:11" ht="114.9" customHeight="1" x14ac:dyDescent="0.3">
      <c r="A16" s="261">
        <v>7</v>
      </c>
      <c r="B16" s="260" t="s">
        <v>857</v>
      </c>
      <c r="C16" s="269" t="s">
        <v>858</v>
      </c>
      <c r="D16" s="269" t="s">
        <v>853</v>
      </c>
      <c r="E16" s="262" t="s">
        <v>859</v>
      </c>
      <c r="F16" s="264">
        <v>45658</v>
      </c>
      <c r="G16" s="264">
        <v>45777</v>
      </c>
      <c r="H16" s="263" t="s">
        <v>855</v>
      </c>
      <c r="I16" s="263" t="s">
        <v>860</v>
      </c>
      <c r="J16" s="260"/>
      <c r="K16" s="260"/>
    </row>
    <row r="17" spans="1:11" ht="102" customHeight="1" x14ac:dyDescent="0.3">
      <c r="A17" s="261">
        <v>8</v>
      </c>
      <c r="B17" s="270" t="s">
        <v>861</v>
      </c>
      <c r="C17" s="271" t="s">
        <v>862</v>
      </c>
      <c r="D17" s="272" t="s">
        <v>863</v>
      </c>
      <c r="E17" s="271" t="s">
        <v>864</v>
      </c>
      <c r="F17" s="264">
        <v>45658</v>
      </c>
      <c r="G17" s="264">
        <v>45777</v>
      </c>
      <c r="H17" s="272" t="s">
        <v>855</v>
      </c>
      <c r="I17" s="263" t="s">
        <v>860</v>
      </c>
      <c r="J17" s="273"/>
      <c r="K17" s="273"/>
    </row>
    <row r="18" spans="1:11" ht="204" customHeight="1" x14ac:dyDescent="0.3">
      <c r="A18" s="261">
        <v>9</v>
      </c>
      <c r="B18" s="260" t="s">
        <v>865</v>
      </c>
      <c r="C18" s="262" t="s">
        <v>866</v>
      </c>
      <c r="D18" s="269" t="s">
        <v>853</v>
      </c>
      <c r="E18" s="262" t="s">
        <v>867</v>
      </c>
      <c r="F18" s="264">
        <v>45658</v>
      </c>
      <c r="G18" s="264">
        <v>45777</v>
      </c>
      <c r="H18" s="268" t="s">
        <v>868</v>
      </c>
      <c r="I18" s="268" t="s">
        <v>868</v>
      </c>
      <c r="J18" s="260"/>
      <c r="K18" s="260"/>
    </row>
    <row r="19" spans="1:11" ht="225.15" customHeight="1" x14ac:dyDescent="0.3">
      <c r="A19" s="261">
        <v>10</v>
      </c>
      <c r="B19" s="270" t="s">
        <v>869</v>
      </c>
      <c r="C19" s="271" t="s">
        <v>870</v>
      </c>
      <c r="D19" s="274" t="s">
        <v>871</v>
      </c>
      <c r="E19" s="271" t="s">
        <v>872</v>
      </c>
      <c r="F19" s="275">
        <v>45658</v>
      </c>
      <c r="G19" s="275">
        <v>45838</v>
      </c>
      <c r="H19" s="274" t="s">
        <v>873</v>
      </c>
      <c r="I19" s="274" t="s">
        <v>874</v>
      </c>
      <c r="J19" s="273"/>
      <c r="K19" s="273"/>
    </row>
    <row r="20" spans="1:11" ht="180" customHeight="1" x14ac:dyDescent="0.3">
      <c r="A20" s="366">
        <v>11</v>
      </c>
      <c r="B20" s="373" t="s">
        <v>875</v>
      </c>
      <c r="C20" s="262" t="s">
        <v>876</v>
      </c>
      <c r="D20" s="357" t="s">
        <v>877</v>
      </c>
      <c r="E20" s="359" t="s">
        <v>867</v>
      </c>
      <c r="F20" s="361">
        <v>45658</v>
      </c>
      <c r="G20" s="264">
        <v>45899</v>
      </c>
      <c r="H20" s="263" t="s">
        <v>878</v>
      </c>
      <c r="I20" s="263" t="s">
        <v>879</v>
      </c>
      <c r="J20" s="260"/>
      <c r="K20" s="260"/>
    </row>
    <row r="21" spans="1:11" ht="33.9" customHeight="1" x14ac:dyDescent="0.3">
      <c r="A21" s="367"/>
      <c r="B21" s="375"/>
      <c r="C21" s="265" t="s">
        <v>880</v>
      </c>
      <c r="D21" s="358"/>
      <c r="E21" s="360"/>
      <c r="F21" s="362"/>
      <c r="G21" s="264">
        <v>45838</v>
      </c>
      <c r="H21" s="276" t="s">
        <v>881</v>
      </c>
      <c r="I21" s="265" t="s">
        <v>882</v>
      </c>
      <c r="J21" s="260"/>
      <c r="K21" s="260"/>
    </row>
    <row r="22" spans="1:11" ht="78" customHeight="1" x14ac:dyDescent="0.3">
      <c r="A22" s="261">
        <v>12</v>
      </c>
      <c r="B22" s="265" t="s">
        <v>883</v>
      </c>
      <c r="C22" s="262" t="s">
        <v>884</v>
      </c>
      <c r="D22" s="262" t="s">
        <v>885</v>
      </c>
      <c r="E22" s="268" t="s">
        <v>886</v>
      </c>
      <c r="F22" s="264">
        <v>45658</v>
      </c>
      <c r="G22" s="264">
        <v>45777</v>
      </c>
      <c r="H22" s="263" t="s">
        <v>887</v>
      </c>
      <c r="I22" s="263" t="s">
        <v>888</v>
      </c>
      <c r="J22" s="260"/>
      <c r="K22" s="260"/>
    </row>
    <row r="23" spans="1:11" ht="107.25" customHeight="1" x14ac:dyDescent="0.3">
      <c r="A23" s="261">
        <v>13</v>
      </c>
      <c r="B23" s="270" t="s">
        <v>889</v>
      </c>
      <c r="C23" s="271" t="s">
        <v>890</v>
      </c>
      <c r="D23" s="274" t="s">
        <v>891</v>
      </c>
      <c r="E23" s="274" t="s">
        <v>892</v>
      </c>
      <c r="F23" s="275">
        <v>45692</v>
      </c>
      <c r="G23" s="275">
        <v>45777</v>
      </c>
      <c r="H23" s="274" t="s">
        <v>893</v>
      </c>
      <c r="I23" s="271" t="s">
        <v>894</v>
      </c>
      <c r="J23" s="273"/>
      <c r="K23" s="273"/>
    </row>
    <row r="24" spans="1:11" ht="86.4" customHeight="1" x14ac:dyDescent="0.3">
      <c r="A24" s="366">
        <v>14</v>
      </c>
      <c r="B24" s="368" t="s">
        <v>895</v>
      </c>
      <c r="C24" s="262" t="s">
        <v>896</v>
      </c>
      <c r="D24" s="368" t="s">
        <v>897</v>
      </c>
      <c r="E24" s="263" t="s">
        <v>898</v>
      </c>
      <c r="F24" s="275">
        <v>45659</v>
      </c>
      <c r="G24" s="275" t="s">
        <v>899</v>
      </c>
      <c r="H24" s="276" t="s">
        <v>900</v>
      </c>
      <c r="I24" s="262" t="s">
        <v>901</v>
      </c>
      <c r="J24" s="260"/>
      <c r="K24" s="260"/>
    </row>
    <row r="25" spans="1:11" ht="47.25" customHeight="1" x14ac:dyDescent="0.3">
      <c r="A25" s="367"/>
      <c r="B25" s="369"/>
      <c r="C25" s="260" t="s">
        <v>902</v>
      </c>
      <c r="D25" s="369"/>
      <c r="E25" s="277" t="s">
        <v>903</v>
      </c>
      <c r="F25" s="278">
        <v>45659</v>
      </c>
      <c r="G25" s="278">
        <v>45793</v>
      </c>
      <c r="H25" s="279" t="s">
        <v>904</v>
      </c>
      <c r="I25" s="260" t="s">
        <v>905</v>
      </c>
      <c r="J25" s="269"/>
      <c r="K25" s="269"/>
    </row>
    <row r="26" spans="1:11" ht="133.65" customHeight="1" x14ac:dyDescent="0.3">
      <c r="A26" s="261">
        <v>15</v>
      </c>
      <c r="B26" s="260" t="s">
        <v>906</v>
      </c>
      <c r="C26" s="262" t="s">
        <v>907</v>
      </c>
      <c r="D26" s="263" t="s">
        <v>908</v>
      </c>
      <c r="E26" s="263" t="s">
        <v>909</v>
      </c>
      <c r="F26" s="264">
        <v>45666</v>
      </c>
      <c r="G26" s="264">
        <v>45807</v>
      </c>
      <c r="H26" s="263" t="s">
        <v>910</v>
      </c>
      <c r="I26" s="263" t="s">
        <v>911</v>
      </c>
      <c r="J26" s="260"/>
      <c r="K26" s="260"/>
    </row>
    <row r="27" spans="1:11" ht="72.75" customHeight="1" x14ac:dyDescent="0.3">
      <c r="A27" s="366">
        <v>16</v>
      </c>
      <c r="B27" s="373" t="s">
        <v>912</v>
      </c>
      <c r="C27" s="262" t="s">
        <v>913</v>
      </c>
      <c r="D27" s="359" t="s">
        <v>885</v>
      </c>
      <c r="E27" s="357" t="s">
        <v>914</v>
      </c>
      <c r="F27" s="264">
        <v>45665</v>
      </c>
      <c r="G27" s="264">
        <v>45807</v>
      </c>
      <c r="H27" s="276" t="s">
        <v>915</v>
      </c>
      <c r="I27" s="263" t="s">
        <v>916</v>
      </c>
      <c r="J27" s="260"/>
      <c r="K27" s="260"/>
    </row>
    <row r="28" spans="1:11" ht="77.25" customHeight="1" x14ac:dyDescent="0.3">
      <c r="A28" s="372"/>
      <c r="B28" s="374"/>
      <c r="C28" s="265" t="s">
        <v>917</v>
      </c>
      <c r="D28" s="376"/>
      <c r="E28" s="365"/>
      <c r="F28" s="264">
        <v>45665</v>
      </c>
      <c r="G28" s="264">
        <v>45807</v>
      </c>
      <c r="H28" s="265" t="s">
        <v>918</v>
      </c>
      <c r="I28" s="265" t="s">
        <v>919</v>
      </c>
      <c r="J28" s="260"/>
      <c r="K28" s="260"/>
    </row>
    <row r="29" spans="1:11" ht="69.75" customHeight="1" x14ac:dyDescent="0.3">
      <c r="A29" s="367"/>
      <c r="B29" s="375"/>
      <c r="C29" s="265" t="s">
        <v>920</v>
      </c>
      <c r="D29" s="360"/>
      <c r="E29" s="358"/>
      <c r="F29" s="278">
        <v>45665</v>
      </c>
      <c r="G29" s="278">
        <v>45807</v>
      </c>
      <c r="H29" s="280" t="s">
        <v>921</v>
      </c>
      <c r="I29" s="277" t="s">
        <v>922</v>
      </c>
      <c r="J29" s="260"/>
      <c r="K29" s="260"/>
    </row>
    <row r="30" spans="1:11" ht="104.25" customHeight="1" x14ac:dyDescent="0.3">
      <c r="A30" s="273"/>
      <c r="B30" s="281" t="s">
        <v>923</v>
      </c>
      <c r="C30" s="270" t="s">
        <v>924</v>
      </c>
      <c r="D30" s="271" t="s">
        <v>925</v>
      </c>
      <c r="E30" s="271" t="s">
        <v>926</v>
      </c>
      <c r="F30" s="275">
        <v>45670</v>
      </c>
      <c r="G30" s="275">
        <v>45746</v>
      </c>
      <c r="H30" s="274" t="s">
        <v>927</v>
      </c>
      <c r="I30" s="274" t="s">
        <v>928</v>
      </c>
      <c r="J30" s="273"/>
      <c r="K30" s="273"/>
    </row>
    <row r="31" spans="1:11" ht="116.1" customHeight="1" x14ac:dyDescent="0.3">
      <c r="A31" s="282">
        <v>17</v>
      </c>
      <c r="B31" s="283" t="s">
        <v>929</v>
      </c>
      <c r="C31" s="262" t="s">
        <v>930</v>
      </c>
      <c r="D31" s="263" t="s">
        <v>806</v>
      </c>
      <c r="E31" s="262" t="s">
        <v>931</v>
      </c>
      <c r="F31" s="264">
        <v>45670</v>
      </c>
      <c r="G31" s="264">
        <v>45746</v>
      </c>
      <c r="H31" s="263" t="s">
        <v>932</v>
      </c>
      <c r="I31" s="268" t="s">
        <v>933</v>
      </c>
      <c r="J31" s="260"/>
      <c r="K31" s="260"/>
    </row>
    <row r="32" spans="1:11" ht="92.85" customHeight="1" x14ac:dyDescent="0.3">
      <c r="A32" s="261">
        <v>18</v>
      </c>
      <c r="B32" s="270" t="s">
        <v>934</v>
      </c>
      <c r="C32" s="270" t="s">
        <v>935</v>
      </c>
      <c r="D32" s="272" t="s">
        <v>936</v>
      </c>
      <c r="E32" s="273"/>
      <c r="F32" s="275">
        <v>45670</v>
      </c>
      <c r="G32" s="275">
        <v>45991</v>
      </c>
      <c r="H32" s="272" t="s">
        <v>927</v>
      </c>
      <c r="I32" s="274" t="s">
        <v>937</v>
      </c>
      <c r="J32" s="273"/>
      <c r="K32" s="273"/>
    </row>
    <row r="33" spans="1:11" ht="132.9" customHeight="1" x14ac:dyDescent="0.3">
      <c r="A33" s="366">
        <v>19</v>
      </c>
      <c r="B33" s="368" t="s">
        <v>938</v>
      </c>
      <c r="C33" s="262" t="s">
        <v>939</v>
      </c>
      <c r="D33" s="263" t="s">
        <v>940</v>
      </c>
      <c r="E33" s="263" t="s">
        <v>941</v>
      </c>
      <c r="F33" s="264">
        <v>45717</v>
      </c>
      <c r="G33" s="264">
        <v>45991</v>
      </c>
      <c r="H33" s="263" t="s">
        <v>942</v>
      </c>
      <c r="I33" s="263" t="s">
        <v>943</v>
      </c>
      <c r="J33" s="260"/>
      <c r="K33" s="260"/>
    </row>
    <row r="34" spans="1:11" ht="63.9" customHeight="1" x14ac:dyDescent="0.3">
      <c r="A34" s="367"/>
      <c r="B34" s="369"/>
      <c r="C34" s="262" t="s">
        <v>944</v>
      </c>
      <c r="D34" s="262" t="s">
        <v>945</v>
      </c>
      <c r="E34" s="276" t="s">
        <v>946</v>
      </c>
      <c r="F34" s="264">
        <v>45717</v>
      </c>
      <c r="G34" s="264">
        <v>45807</v>
      </c>
      <c r="H34" s="262" t="s">
        <v>947</v>
      </c>
      <c r="I34" s="268" t="s">
        <v>948</v>
      </c>
      <c r="J34" s="260"/>
      <c r="K34" s="260"/>
    </row>
    <row r="35" spans="1:11" ht="92.1" customHeight="1" x14ac:dyDescent="0.3">
      <c r="A35" s="261">
        <v>20</v>
      </c>
      <c r="B35" s="265" t="s">
        <v>949</v>
      </c>
      <c r="C35" s="262" t="s">
        <v>950</v>
      </c>
      <c r="D35" s="277" t="s">
        <v>951</v>
      </c>
      <c r="E35" s="276" t="s">
        <v>952</v>
      </c>
      <c r="F35" s="264">
        <v>45659</v>
      </c>
      <c r="G35" s="264">
        <v>45762</v>
      </c>
      <c r="H35" s="262" t="s">
        <v>953</v>
      </c>
      <c r="I35" s="263" t="s">
        <v>954</v>
      </c>
      <c r="J35" s="260"/>
      <c r="K35" s="260"/>
    </row>
    <row r="36" spans="1:11" ht="152.1" customHeight="1" x14ac:dyDescent="0.3">
      <c r="A36" s="366">
        <v>21</v>
      </c>
      <c r="B36" s="368" t="s">
        <v>955</v>
      </c>
      <c r="C36" s="262" t="s">
        <v>956</v>
      </c>
      <c r="D36" s="370" t="s">
        <v>957</v>
      </c>
      <c r="E36" s="357" t="s">
        <v>958</v>
      </c>
      <c r="F36" s="264">
        <v>45659</v>
      </c>
      <c r="G36" s="264">
        <v>45807</v>
      </c>
      <c r="H36" s="263" t="s">
        <v>959</v>
      </c>
      <c r="I36" s="263" t="s">
        <v>960</v>
      </c>
      <c r="J36" s="260"/>
      <c r="K36" s="260"/>
    </row>
    <row r="37" spans="1:11" ht="35.85" customHeight="1" x14ac:dyDescent="0.3">
      <c r="A37" s="367"/>
      <c r="B37" s="369"/>
      <c r="C37" s="271" t="s">
        <v>961</v>
      </c>
      <c r="D37" s="371"/>
      <c r="E37" s="358"/>
      <c r="F37" s="275">
        <v>45659</v>
      </c>
      <c r="G37" s="275">
        <v>45807</v>
      </c>
      <c r="H37" s="284" t="s">
        <v>962</v>
      </c>
      <c r="I37" s="272" t="s">
        <v>963</v>
      </c>
      <c r="J37" s="273"/>
      <c r="K37" s="273"/>
    </row>
    <row r="38" spans="1:11" ht="165.9" customHeight="1" x14ac:dyDescent="0.3">
      <c r="A38" s="366">
        <v>22</v>
      </c>
      <c r="B38" s="373" t="s">
        <v>964</v>
      </c>
      <c r="C38" s="262" t="s">
        <v>965</v>
      </c>
      <c r="D38" s="285" t="s">
        <v>966</v>
      </c>
      <c r="E38" s="263" t="s">
        <v>967</v>
      </c>
      <c r="F38" s="264">
        <v>45660</v>
      </c>
      <c r="G38" s="264">
        <v>45991</v>
      </c>
      <c r="H38" s="263" t="s">
        <v>968</v>
      </c>
      <c r="I38" s="263" t="s">
        <v>969</v>
      </c>
      <c r="J38" s="260"/>
      <c r="K38" s="260"/>
    </row>
    <row r="39" spans="1:11" ht="74.25" customHeight="1" x14ac:dyDescent="0.3">
      <c r="A39" s="367"/>
      <c r="B39" s="375"/>
      <c r="C39" s="265" t="s">
        <v>970</v>
      </c>
      <c r="D39" s="284" t="s">
        <v>971</v>
      </c>
      <c r="E39" s="272" t="s">
        <v>967</v>
      </c>
      <c r="F39" s="275">
        <v>45660</v>
      </c>
      <c r="G39" s="275">
        <v>45991</v>
      </c>
      <c r="H39" s="272" t="s">
        <v>972</v>
      </c>
      <c r="I39" s="270" t="s">
        <v>973</v>
      </c>
      <c r="J39" s="273"/>
      <c r="K39" s="273"/>
    </row>
    <row r="40" spans="1:11" ht="198" customHeight="1" x14ac:dyDescent="0.3">
      <c r="A40" s="261">
        <v>23</v>
      </c>
      <c r="B40" s="260" t="s">
        <v>974</v>
      </c>
      <c r="C40" s="262" t="s">
        <v>975</v>
      </c>
      <c r="D40" s="285" t="s">
        <v>966</v>
      </c>
      <c r="E40" s="263" t="s">
        <v>967</v>
      </c>
      <c r="F40" s="264">
        <v>45659</v>
      </c>
      <c r="G40" s="264">
        <v>45746</v>
      </c>
      <c r="H40" s="263" t="s">
        <v>976</v>
      </c>
      <c r="I40" s="262" t="s">
        <v>977</v>
      </c>
      <c r="J40" s="260"/>
      <c r="K40" s="260"/>
    </row>
    <row r="41" spans="1:11" ht="65.099999999999994" customHeight="1" x14ac:dyDescent="0.3">
      <c r="A41" s="366">
        <v>24</v>
      </c>
      <c r="B41" s="368" t="s">
        <v>978</v>
      </c>
      <c r="C41" s="262" t="s">
        <v>979</v>
      </c>
      <c r="D41" s="262" t="s">
        <v>980</v>
      </c>
      <c r="E41" s="262" t="s">
        <v>981</v>
      </c>
      <c r="F41" s="264">
        <v>45659</v>
      </c>
      <c r="G41" s="264">
        <v>45777</v>
      </c>
      <c r="H41" s="276" t="s">
        <v>982</v>
      </c>
      <c r="I41" s="263" t="s">
        <v>983</v>
      </c>
      <c r="J41" s="260"/>
      <c r="K41" s="260"/>
    </row>
    <row r="42" spans="1:11" ht="67.5" customHeight="1" x14ac:dyDescent="0.3">
      <c r="A42" s="367"/>
      <c r="B42" s="369"/>
      <c r="C42" s="265" t="s">
        <v>984</v>
      </c>
      <c r="D42" s="277" t="s">
        <v>985</v>
      </c>
      <c r="E42" s="265" t="s">
        <v>981</v>
      </c>
      <c r="F42" s="264">
        <v>45659</v>
      </c>
      <c r="G42" s="264">
        <v>45777</v>
      </c>
      <c r="H42" s="276" t="s">
        <v>986</v>
      </c>
      <c r="I42" s="277" t="s">
        <v>987</v>
      </c>
      <c r="J42" s="260"/>
      <c r="K42" s="260"/>
    </row>
    <row r="43" spans="1:11" ht="93.9" customHeight="1" x14ac:dyDescent="0.3">
      <c r="A43" s="366">
        <v>25</v>
      </c>
      <c r="B43" s="368" t="s">
        <v>988</v>
      </c>
      <c r="C43" s="262" t="s">
        <v>989</v>
      </c>
      <c r="D43" s="285" t="s">
        <v>985</v>
      </c>
      <c r="E43" s="262" t="s">
        <v>981</v>
      </c>
      <c r="F43" s="264">
        <v>45659</v>
      </c>
      <c r="G43" s="264">
        <v>45777</v>
      </c>
      <c r="H43" s="263" t="s">
        <v>986</v>
      </c>
      <c r="I43" s="263" t="s">
        <v>990</v>
      </c>
      <c r="J43" s="260"/>
      <c r="K43" s="260"/>
    </row>
    <row r="44" spans="1:11" ht="50.25" customHeight="1" x14ac:dyDescent="0.3">
      <c r="A44" s="367"/>
      <c r="B44" s="369"/>
      <c r="C44" s="265" t="s">
        <v>991</v>
      </c>
      <c r="D44" s="260" t="s">
        <v>992</v>
      </c>
      <c r="E44" s="265" t="s">
        <v>981</v>
      </c>
      <c r="F44" s="278">
        <v>45659</v>
      </c>
      <c r="G44" s="278">
        <v>45777</v>
      </c>
      <c r="H44" s="280" t="s">
        <v>993</v>
      </c>
      <c r="I44" s="276" t="s">
        <v>994</v>
      </c>
      <c r="J44" s="260"/>
      <c r="K44" s="260"/>
    </row>
    <row r="45" spans="1:11" ht="79.5" customHeight="1" x14ac:dyDescent="0.3">
      <c r="A45" s="366">
        <v>26</v>
      </c>
      <c r="B45" s="368" t="s">
        <v>995</v>
      </c>
      <c r="C45" s="262" t="s">
        <v>996</v>
      </c>
      <c r="D45" s="277" t="s">
        <v>997</v>
      </c>
      <c r="E45" s="265" t="s">
        <v>981</v>
      </c>
      <c r="F45" s="264">
        <v>45659</v>
      </c>
      <c r="G45" s="264">
        <v>45777</v>
      </c>
      <c r="H45" s="276" t="s">
        <v>986</v>
      </c>
      <c r="I45" s="276" t="s">
        <v>990</v>
      </c>
      <c r="J45" s="260"/>
      <c r="K45" s="260"/>
    </row>
    <row r="46" spans="1:11" ht="81" customHeight="1" x14ac:dyDescent="0.3">
      <c r="A46" s="367"/>
      <c r="B46" s="369"/>
      <c r="C46" s="270" t="s">
        <v>991</v>
      </c>
      <c r="D46" s="284" t="s">
        <v>985</v>
      </c>
      <c r="E46" s="270" t="s">
        <v>981</v>
      </c>
      <c r="F46" s="275">
        <v>45659</v>
      </c>
      <c r="G46" s="275">
        <v>45777</v>
      </c>
      <c r="H46" s="286" t="s">
        <v>993</v>
      </c>
      <c r="I46" s="272" t="s">
        <v>994</v>
      </c>
      <c r="J46" s="273"/>
      <c r="K46" s="273"/>
    </row>
    <row r="47" spans="1:11" ht="69" customHeight="1" x14ac:dyDescent="0.3">
      <c r="A47" s="261">
        <v>27</v>
      </c>
      <c r="B47" s="265" t="s">
        <v>998</v>
      </c>
      <c r="C47" s="262" t="s">
        <v>999</v>
      </c>
      <c r="D47" s="269" t="s">
        <v>1000</v>
      </c>
      <c r="E47" s="263" t="s">
        <v>1001</v>
      </c>
      <c r="F47" s="264">
        <v>45689</v>
      </c>
      <c r="G47" s="264">
        <v>45777</v>
      </c>
      <c r="H47" s="262" t="s">
        <v>1002</v>
      </c>
      <c r="I47" s="262" t="s">
        <v>1003</v>
      </c>
      <c r="J47" s="260"/>
      <c r="K47" s="260"/>
    </row>
    <row r="48" spans="1:11" ht="92.1" customHeight="1" x14ac:dyDescent="0.3">
      <c r="A48" s="261">
        <v>28</v>
      </c>
      <c r="B48" s="265" t="s">
        <v>1004</v>
      </c>
      <c r="C48" s="262" t="s">
        <v>1005</v>
      </c>
      <c r="D48" s="269" t="s">
        <v>1000</v>
      </c>
      <c r="E48" s="263" t="s">
        <v>1001</v>
      </c>
      <c r="F48" s="264">
        <v>45689</v>
      </c>
      <c r="G48" s="264">
        <v>45777</v>
      </c>
      <c r="H48" s="263" t="s">
        <v>1006</v>
      </c>
      <c r="I48" s="263" t="s">
        <v>1007</v>
      </c>
      <c r="J48" s="260"/>
      <c r="K48" s="260"/>
    </row>
    <row r="49" spans="1:11" ht="81" customHeight="1" x14ac:dyDescent="0.3">
      <c r="A49" s="261">
        <v>29</v>
      </c>
      <c r="B49" s="265" t="s">
        <v>1008</v>
      </c>
      <c r="C49" s="262" t="s">
        <v>1009</v>
      </c>
      <c r="D49" s="269" t="s">
        <v>853</v>
      </c>
      <c r="E49" s="263" t="s">
        <v>1001</v>
      </c>
      <c r="F49" s="264">
        <v>45689</v>
      </c>
      <c r="G49" s="264">
        <v>45687</v>
      </c>
      <c r="H49" s="263" t="s">
        <v>1006</v>
      </c>
      <c r="I49" s="263" t="s">
        <v>1007</v>
      </c>
      <c r="J49" s="260"/>
      <c r="K49" s="260"/>
    </row>
    <row r="50" spans="1:11" ht="41.25" customHeight="1" x14ac:dyDescent="0.3">
      <c r="A50" s="605" t="s">
        <v>1010</v>
      </c>
      <c r="B50" s="622"/>
      <c r="C50" s="622"/>
      <c r="D50" s="622"/>
      <c r="E50" s="622"/>
      <c r="F50" s="622"/>
      <c r="G50" s="622"/>
      <c r="H50" s="622"/>
      <c r="I50" s="622"/>
      <c r="J50" s="622"/>
      <c r="K50" s="606"/>
    </row>
  </sheetData>
  <mergeCells count="52">
    <mergeCell ref="A45:A46"/>
    <mergeCell ref="B45:B46"/>
    <mergeCell ref="A50:K50"/>
    <mergeCell ref="A38:A39"/>
    <mergeCell ref="B38:B39"/>
    <mergeCell ref="A41:A42"/>
    <mergeCell ref="B41:B42"/>
    <mergeCell ref="A43:A44"/>
    <mergeCell ref="B43:B44"/>
    <mergeCell ref="E27:E29"/>
    <mergeCell ref="A33:A34"/>
    <mergeCell ref="B33:B34"/>
    <mergeCell ref="A36:A37"/>
    <mergeCell ref="B36:B37"/>
    <mergeCell ref="D36:D37"/>
    <mergeCell ref="E36:E37"/>
    <mergeCell ref="A24:A25"/>
    <mergeCell ref="B24:B25"/>
    <mergeCell ref="D24:D25"/>
    <mergeCell ref="A27:A29"/>
    <mergeCell ref="B27:B29"/>
    <mergeCell ref="D27:D29"/>
    <mergeCell ref="A20:A21"/>
    <mergeCell ref="B20:B21"/>
    <mergeCell ref="D20:D21"/>
    <mergeCell ref="E20:E21"/>
    <mergeCell ref="F20:F21"/>
    <mergeCell ref="A7:B7"/>
    <mergeCell ref="C7:K7"/>
    <mergeCell ref="A8:A9"/>
    <mergeCell ref="B8:B9"/>
    <mergeCell ref="C8:C9"/>
    <mergeCell ref="D8:D9"/>
    <mergeCell ref="E8:E9"/>
    <mergeCell ref="F8:G8"/>
    <mergeCell ref="H8:H9"/>
    <mergeCell ref="I8:I9"/>
    <mergeCell ref="J8:J9"/>
    <mergeCell ref="K8:K9"/>
    <mergeCell ref="A4:B4"/>
    <mergeCell ref="C4:K4"/>
    <mergeCell ref="A5:B5"/>
    <mergeCell ref="C5:K5"/>
    <mergeCell ref="A6:B6"/>
    <mergeCell ref="C6:K6"/>
    <mergeCell ref="A3:B3"/>
    <mergeCell ref="C3:K3"/>
    <mergeCell ref="A1:B1"/>
    <mergeCell ref="C1:H1"/>
    <mergeCell ref="I1:K1"/>
    <mergeCell ref="A2:B2"/>
    <mergeCell ref="C2:K2"/>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973F3-2B78-4A33-A3C6-3FB8A40FF630}">
  <dimension ref="B2:L43"/>
  <sheetViews>
    <sheetView view="pageBreakPreview" topLeftCell="A9" zoomScale="80" zoomScaleNormal="145" zoomScaleSheetLayoutView="80" workbookViewId="0">
      <selection activeCell="K14" sqref="K14:K39"/>
    </sheetView>
  </sheetViews>
  <sheetFormatPr baseColWidth="10" defaultColWidth="11.44140625" defaultRowHeight="14.4" x14ac:dyDescent="0.3"/>
  <cols>
    <col min="1" max="1" width="8.44140625" customWidth="1"/>
    <col min="2" max="2" width="4.6640625" customWidth="1"/>
    <col min="3" max="3" width="35.88671875" customWidth="1"/>
    <col min="4" max="4" width="68.44140625" customWidth="1"/>
    <col min="5" max="5" width="11.109375" customWidth="1"/>
    <col min="6" max="6" width="14.6640625" customWidth="1"/>
    <col min="7" max="8" width="10.33203125" customWidth="1"/>
    <col min="9" max="9" width="20.5546875" customWidth="1"/>
    <col min="10" max="10" width="11" customWidth="1"/>
    <col min="11" max="11" width="6.5546875" customWidth="1"/>
    <col min="12" max="12" width="18.33203125" customWidth="1"/>
  </cols>
  <sheetData>
    <row r="2" spans="2:12" ht="15" customHeight="1" x14ac:dyDescent="0.3">
      <c r="B2" s="428"/>
      <c r="C2" s="429"/>
      <c r="D2" s="432" t="s">
        <v>250</v>
      </c>
      <c r="E2" s="432"/>
      <c r="F2" s="432"/>
      <c r="G2" s="432"/>
      <c r="H2" s="432"/>
      <c r="I2" s="432"/>
      <c r="J2" s="432"/>
      <c r="K2" s="467" t="s">
        <v>156</v>
      </c>
      <c r="L2" s="467"/>
    </row>
    <row r="3" spans="2:12" ht="15" customHeight="1" x14ac:dyDescent="0.3">
      <c r="B3" s="430"/>
      <c r="C3" s="431"/>
      <c r="D3" s="432"/>
      <c r="E3" s="432"/>
      <c r="F3" s="432"/>
      <c r="G3" s="432"/>
      <c r="H3" s="432"/>
      <c r="I3" s="432"/>
      <c r="J3" s="432"/>
      <c r="K3" s="467" t="s">
        <v>157</v>
      </c>
      <c r="L3" s="467"/>
    </row>
    <row r="4" spans="2:12" ht="15" customHeight="1" x14ac:dyDescent="0.3">
      <c r="B4" s="430"/>
      <c r="C4" s="431"/>
      <c r="D4" s="432"/>
      <c r="E4" s="432"/>
      <c r="F4" s="432"/>
      <c r="G4" s="432"/>
      <c r="H4" s="432"/>
      <c r="I4" s="432"/>
      <c r="J4" s="432"/>
      <c r="K4" s="467" t="s">
        <v>158</v>
      </c>
      <c r="L4" s="467"/>
    </row>
    <row r="5" spans="2:12" x14ac:dyDescent="0.3">
      <c r="B5" s="421" t="s">
        <v>14</v>
      </c>
      <c r="C5" s="421"/>
      <c r="D5" s="466" t="s">
        <v>159</v>
      </c>
      <c r="E5" s="439"/>
      <c r="F5" s="439"/>
      <c r="G5" s="439"/>
      <c r="H5" s="439"/>
      <c r="I5" s="439"/>
      <c r="J5" s="439"/>
      <c r="K5" s="439"/>
      <c r="L5" s="440"/>
    </row>
    <row r="6" spans="2:12" x14ac:dyDescent="0.3">
      <c r="B6" s="464" t="s">
        <v>15</v>
      </c>
      <c r="C6" s="464"/>
      <c r="D6" s="465" t="s">
        <v>449</v>
      </c>
      <c r="E6" s="422"/>
      <c r="F6" s="422"/>
      <c r="G6" s="422"/>
      <c r="H6" s="422"/>
      <c r="I6" s="422"/>
      <c r="J6" s="422"/>
      <c r="K6" s="422"/>
      <c r="L6" s="423"/>
    </row>
    <row r="7" spans="2:12" x14ac:dyDescent="0.3">
      <c r="B7" s="421" t="s">
        <v>16</v>
      </c>
      <c r="C7" s="421"/>
      <c r="D7" s="422">
        <v>2025</v>
      </c>
      <c r="E7" s="422"/>
      <c r="F7" s="422"/>
      <c r="G7" s="422"/>
      <c r="H7" s="422"/>
      <c r="I7" s="422"/>
      <c r="J7" s="422"/>
      <c r="K7" s="422"/>
      <c r="L7" s="423"/>
    </row>
    <row r="8" spans="2:12" x14ac:dyDescent="0.3">
      <c r="B8" s="421" t="s">
        <v>17</v>
      </c>
      <c r="C8" s="421"/>
      <c r="D8" s="422" t="s">
        <v>1166</v>
      </c>
      <c r="E8" s="422"/>
      <c r="F8" s="422"/>
      <c r="G8" s="422"/>
      <c r="H8" s="422"/>
      <c r="I8" s="422"/>
      <c r="J8" s="422"/>
      <c r="K8" s="422"/>
      <c r="L8" s="423"/>
    </row>
    <row r="9" spans="2:12" ht="24" customHeight="1" x14ac:dyDescent="0.3">
      <c r="B9" s="446" t="s">
        <v>11</v>
      </c>
      <c r="C9" s="447"/>
      <c r="D9" s="448" t="s">
        <v>1167</v>
      </c>
      <c r="E9" s="448"/>
      <c r="F9" s="448"/>
      <c r="G9" s="448"/>
      <c r="H9" s="448"/>
      <c r="I9" s="448"/>
      <c r="J9" s="448"/>
      <c r="K9" s="448"/>
      <c r="L9" s="449"/>
    </row>
    <row r="10" spans="2:12" ht="11.25" customHeight="1" x14ac:dyDescent="0.3">
      <c r="B10" s="450" t="s">
        <v>12</v>
      </c>
      <c r="C10" s="451"/>
      <c r="D10" s="454" t="s">
        <v>1168</v>
      </c>
      <c r="E10" s="455"/>
      <c r="F10" s="455"/>
      <c r="G10" s="455"/>
      <c r="H10" s="455"/>
      <c r="I10" s="455"/>
      <c r="J10" s="455"/>
      <c r="K10" s="455"/>
      <c r="L10" s="456"/>
    </row>
    <row r="11" spans="2:12" x14ac:dyDescent="0.3">
      <c r="B11" s="452"/>
      <c r="C11" s="453"/>
      <c r="D11" s="457"/>
      <c r="E11" s="458"/>
      <c r="F11" s="458"/>
      <c r="G11" s="458"/>
      <c r="H11" s="458"/>
      <c r="I11" s="458"/>
      <c r="J11" s="458"/>
      <c r="K11" s="458"/>
      <c r="L11" s="459"/>
    </row>
    <row r="12" spans="2:12" x14ac:dyDescent="0.3">
      <c r="B12" s="413" t="s">
        <v>0</v>
      </c>
      <c r="C12" s="415" t="s">
        <v>10</v>
      </c>
      <c r="D12" s="416" t="s">
        <v>1</v>
      </c>
      <c r="E12" s="417" t="s">
        <v>2</v>
      </c>
      <c r="F12" s="418" t="s">
        <v>3</v>
      </c>
      <c r="G12" s="420" t="s">
        <v>4</v>
      </c>
      <c r="H12" s="420"/>
      <c r="I12" s="398" t="s">
        <v>5</v>
      </c>
      <c r="J12" s="398" t="s">
        <v>6</v>
      </c>
      <c r="K12" s="396" t="s">
        <v>18</v>
      </c>
      <c r="L12" s="398" t="s">
        <v>7</v>
      </c>
    </row>
    <row r="13" spans="2:12" ht="24" x14ac:dyDescent="0.3">
      <c r="B13" s="414"/>
      <c r="C13" s="415"/>
      <c r="D13" s="416"/>
      <c r="E13" s="417"/>
      <c r="F13" s="419"/>
      <c r="G13" s="38" t="s">
        <v>8</v>
      </c>
      <c r="H13" s="3" t="s">
        <v>9</v>
      </c>
      <c r="I13" s="398"/>
      <c r="J13" s="398"/>
      <c r="K13" s="397"/>
      <c r="L13" s="398"/>
    </row>
    <row r="14" spans="2:12" ht="61.2" x14ac:dyDescent="0.3">
      <c r="B14" s="4">
        <v>1</v>
      </c>
      <c r="C14" s="55" t="s">
        <v>1055</v>
      </c>
      <c r="D14" s="54" t="s">
        <v>1056</v>
      </c>
      <c r="E14" s="4" t="s">
        <v>1057</v>
      </c>
      <c r="F14" s="4" t="s">
        <v>1058</v>
      </c>
      <c r="G14" s="56" t="s">
        <v>1059</v>
      </c>
      <c r="H14" s="56">
        <v>45838</v>
      </c>
      <c r="I14" s="4" t="s">
        <v>1060</v>
      </c>
      <c r="J14" s="57" t="s">
        <v>1061</v>
      </c>
      <c r="K14" s="57">
        <v>0.7</v>
      </c>
      <c r="L14" s="8" t="s">
        <v>1062</v>
      </c>
    </row>
    <row r="15" spans="2:12" ht="112.2" x14ac:dyDescent="0.3">
      <c r="B15" s="4">
        <v>2</v>
      </c>
      <c r="C15" s="55" t="s">
        <v>1063</v>
      </c>
      <c r="D15" s="54" t="s">
        <v>1064</v>
      </c>
      <c r="E15" s="4" t="s">
        <v>1057</v>
      </c>
      <c r="F15" s="4" t="s">
        <v>1058</v>
      </c>
      <c r="G15" s="56" t="s">
        <v>1059</v>
      </c>
      <c r="H15" s="90">
        <v>45930</v>
      </c>
      <c r="I15" s="5" t="s">
        <v>1065</v>
      </c>
      <c r="J15" s="7" t="s">
        <v>1066</v>
      </c>
      <c r="K15" s="7">
        <v>0</v>
      </c>
      <c r="L15" s="8"/>
    </row>
    <row r="16" spans="2:12" ht="112.2" x14ac:dyDescent="0.3">
      <c r="B16" s="4">
        <v>3</v>
      </c>
      <c r="C16" s="55" t="s">
        <v>1067</v>
      </c>
      <c r="D16" s="54" t="s">
        <v>1068</v>
      </c>
      <c r="E16" s="4" t="s">
        <v>1057</v>
      </c>
      <c r="F16" s="4" t="s">
        <v>1058</v>
      </c>
      <c r="G16" s="56" t="s">
        <v>1059</v>
      </c>
      <c r="H16" s="56">
        <v>45838</v>
      </c>
      <c r="I16" s="5" t="s">
        <v>1069</v>
      </c>
      <c r="J16" s="7" t="s">
        <v>1070</v>
      </c>
      <c r="K16" s="7">
        <v>0.7</v>
      </c>
      <c r="L16" s="8" t="s">
        <v>1071</v>
      </c>
    </row>
    <row r="17" spans="2:12" ht="71.400000000000006" x14ac:dyDescent="0.3">
      <c r="B17" s="4">
        <v>4</v>
      </c>
      <c r="C17" s="55" t="s">
        <v>1072</v>
      </c>
      <c r="D17" s="91" t="s">
        <v>1073</v>
      </c>
      <c r="E17" s="4" t="s">
        <v>1057</v>
      </c>
      <c r="F17" s="4" t="s">
        <v>1058</v>
      </c>
      <c r="G17" s="56" t="s">
        <v>1059</v>
      </c>
      <c r="H17" s="56">
        <v>45838</v>
      </c>
      <c r="I17" s="5" t="s">
        <v>1074</v>
      </c>
      <c r="J17" s="7" t="s">
        <v>1075</v>
      </c>
      <c r="K17" s="7">
        <v>0.7</v>
      </c>
      <c r="L17" s="8" t="s">
        <v>1071</v>
      </c>
    </row>
    <row r="18" spans="2:12" ht="61.2" x14ac:dyDescent="0.3">
      <c r="B18" s="4">
        <v>5</v>
      </c>
      <c r="C18" s="55" t="s">
        <v>1076</v>
      </c>
      <c r="D18" s="54" t="s">
        <v>1077</v>
      </c>
      <c r="E18" s="4" t="s">
        <v>1057</v>
      </c>
      <c r="F18" s="4" t="s">
        <v>1058</v>
      </c>
      <c r="G18" s="56" t="s">
        <v>1059</v>
      </c>
      <c r="H18" s="56">
        <v>45838</v>
      </c>
      <c r="I18" s="5" t="s">
        <v>1074</v>
      </c>
      <c r="J18" s="7" t="s">
        <v>1075</v>
      </c>
      <c r="K18" s="7">
        <v>0.7</v>
      </c>
      <c r="L18" s="8" t="s">
        <v>1071</v>
      </c>
    </row>
    <row r="19" spans="2:12" ht="209.25" customHeight="1" x14ac:dyDescent="0.3">
      <c r="B19" s="380">
        <v>6</v>
      </c>
      <c r="C19" s="382" t="s">
        <v>1078</v>
      </c>
      <c r="D19" s="54" t="s">
        <v>1079</v>
      </c>
      <c r="E19" s="380" t="s">
        <v>1057</v>
      </c>
      <c r="F19" s="380" t="s">
        <v>1058</v>
      </c>
      <c r="G19" s="56" t="s">
        <v>1059</v>
      </c>
      <c r="H19" s="90" t="s">
        <v>1080</v>
      </c>
      <c r="I19" s="5" t="s">
        <v>1081</v>
      </c>
      <c r="J19" s="7" t="s">
        <v>1082</v>
      </c>
      <c r="K19" s="7">
        <v>0.7</v>
      </c>
      <c r="L19" s="8" t="s">
        <v>1083</v>
      </c>
    </row>
    <row r="20" spans="2:12" ht="61.2" x14ac:dyDescent="0.3">
      <c r="B20" s="381"/>
      <c r="C20" s="383"/>
      <c r="D20" s="54" t="s">
        <v>1084</v>
      </c>
      <c r="E20" s="381"/>
      <c r="F20" s="381"/>
      <c r="G20" s="56" t="s">
        <v>1059</v>
      </c>
      <c r="H20" s="90" t="s">
        <v>1085</v>
      </c>
      <c r="I20" s="5" t="s">
        <v>1086</v>
      </c>
      <c r="J20" s="7" t="s">
        <v>1087</v>
      </c>
      <c r="K20" s="7">
        <v>0.5</v>
      </c>
      <c r="L20" s="8" t="s">
        <v>1088</v>
      </c>
    </row>
    <row r="21" spans="2:12" ht="132.6" x14ac:dyDescent="0.3">
      <c r="B21" s="4">
        <v>7</v>
      </c>
      <c r="C21" s="55" t="s">
        <v>1089</v>
      </c>
      <c r="D21" s="54" t="s">
        <v>1090</v>
      </c>
      <c r="E21" s="5" t="s">
        <v>1057</v>
      </c>
      <c r="F21" s="4" t="s">
        <v>1058</v>
      </c>
      <c r="G21" s="56" t="s">
        <v>1059</v>
      </c>
      <c r="H21" s="90" t="s">
        <v>1085</v>
      </c>
      <c r="I21" s="5" t="s">
        <v>1091</v>
      </c>
      <c r="J21" s="7" t="s">
        <v>1092</v>
      </c>
      <c r="K21" s="7">
        <v>0.7</v>
      </c>
      <c r="L21" s="8" t="s">
        <v>1093</v>
      </c>
    </row>
    <row r="22" spans="2:12" ht="71.400000000000006" x14ac:dyDescent="0.3">
      <c r="B22" s="4">
        <v>8</v>
      </c>
      <c r="C22" s="55" t="s">
        <v>1094</v>
      </c>
      <c r="D22" s="54" t="s">
        <v>1090</v>
      </c>
      <c r="E22" s="5" t="s">
        <v>1057</v>
      </c>
      <c r="F22" s="4" t="s">
        <v>1058</v>
      </c>
      <c r="G22" s="56" t="s">
        <v>1059</v>
      </c>
      <c r="H22" s="90" t="s">
        <v>1085</v>
      </c>
      <c r="I22" s="5" t="s">
        <v>1091</v>
      </c>
      <c r="J22" s="7" t="s">
        <v>1092</v>
      </c>
      <c r="K22" s="7">
        <v>0.7</v>
      </c>
      <c r="L22" s="8" t="s">
        <v>1093</v>
      </c>
    </row>
    <row r="23" spans="2:12" ht="118.5" customHeight="1" x14ac:dyDescent="0.3">
      <c r="B23" s="4">
        <v>9</v>
      </c>
      <c r="C23" s="27" t="s">
        <v>1095</v>
      </c>
      <c r="D23" s="302" t="s">
        <v>1096</v>
      </c>
      <c r="E23" s="5" t="s">
        <v>1057</v>
      </c>
      <c r="F23" s="4" t="s">
        <v>1058</v>
      </c>
      <c r="G23" s="56" t="s">
        <v>1059</v>
      </c>
      <c r="H23" s="90">
        <v>45930</v>
      </c>
      <c r="I23" s="5" t="s">
        <v>1097</v>
      </c>
      <c r="J23" s="7" t="s">
        <v>1098</v>
      </c>
      <c r="K23" s="7">
        <v>0</v>
      </c>
      <c r="L23" s="8"/>
    </row>
    <row r="24" spans="2:12" ht="116.25" customHeight="1" x14ac:dyDescent="0.3">
      <c r="B24" s="380">
        <v>10</v>
      </c>
      <c r="C24" s="380" t="s">
        <v>1099</v>
      </c>
      <c r="D24" s="44" t="s">
        <v>1100</v>
      </c>
      <c r="E24" s="380" t="s">
        <v>1057</v>
      </c>
      <c r="F24" s="4" t="s">
        <v>1058</v>
      </c>
      <c r="G24" s="56" t="s">
        <v>1059</v>
      </c>
      <c r="H24" s="90" t="s">
        <v>1101</v>
      </c>
      <c r="I24" s="5" t="s">
        <v>1102</v>
      </c>
      <c r="J24" s="7" t="s">
        <v>1103</v>
      </c>
      <c r="K24" s="7">
        <v>1</v>
      </c>
      <c r="L24" s="8" t="s">
        <v>1104</v>
      </c>
    </row>
    <row r="25" spans="2:12" ht="40.799999999999997" x14ac:dyDescent="0.3">
      <c r="B25" s="381"/>
      <c r="C25" s="381"/>
      <c r="D25" s="44" t="s">
        <v>1105</v>
      </c>
      <c r="E25" s="381"/>
      <c r="F25" s="4" t="s">
        <v>1058</v>
      </c>
      <c r="G25" s="56" t="s">
        <v>1059</v>
      </c>
      <c r="H25" s="90">
        <v>45838</v>
      </c>
      <c r="I25" s="5" t="s">
        <v>1106</v>
      </c>
      <c r="J25" s="7" t="s">
        <v>1107</v>
      </c>
      <c r="K25" s="7">
        <v>0.7</v>
      </c>
      <c r="L25" s="8" t="s">
        <v>1108</v>
      </c>
    </row>
    <row r="26" spans="2:12" ht="153" x14ac:dyDescent="0.3">
      <c r="B26" s="4">
        <v>11</v>
      </c>
      <c r="C26" s="93" t="s">
        <v>1109</v>
      </c>
      <c r="D26" s="43" t="s">
        <v>1110</v>
      </c>
      <c r="E26" s="5" t="s">
        <v>1057</v>
      </c>
      <c r="F26" s="4" t="s">
        <v>1111</v>
      </c>
      <c r="G26" s="56" t="s">
        <v>1059</v>
      </c>
      <c r="H26" s="90" t="s">
        <v>1085</v>
      </c>
      <c r="I26" s="5" t="s">
        <v>1112</v>
      </c>
      <c r="J26" s="7" t="s">
        <v>1113</v>
      </c>
      <c r="K26" s="7">
        <v>0.6</v>
      </c>
      <c r="L26" s="8" t="s">
        <v>1114</v>
      </c>
    </row>
    <row r="27" spans="2:12" ht="71.400000000000006" x14ac:dyDescent="0.3">
      <c r="B27" s="4">
        <v>12</v>
      </c>
      <c r="C27" s="55" t="s">
        <v>1115</v>
      </c>
      <c r="D27" s="94" t="s">
        <v>1116</v>
      </c>
      <c r="E27" s="5" t="s">
        <v>1057</v>
      </c>
      <c r="F27" s="4" t="s">
        <v>1117</v>
      </c>
      <c r="G27" s="56" t="s">
        <v>1059</v>
      </c>
      <c r="H27" s="90" t="s">
        <v>1101</v>
      </c>
      <c r="I27" s="5" t="s">
        <v>1118</v>
      </c>
      <c r="J27" s="7" t="s">
        <v>1119</v>
      </c>
      <c r="K27" s="7">
        <v>0.7</v>
      </c>
      <c r="L27" s="8" t="s">
        <v>1120</v>
      </c>
    </row>
    <row r="28" spans="2:12" ht="61.2" x14ac:dyDescent="0.3">
      <c r="B28" s="4">
        <v>13</v>
      </c>
      <c r="C28" s="55" t="s">
        <v>1121</v>
      </c>
      <c r="D28" s="95" t="s">
        <v>1122</v>
      </c>
      <c r="E28" s="5" t="s">
        <v>1057</v>
      </c>
      <c r="F28" s="4" t="s">
        <v>1117</v>
      </c>
      <c r="G28" s="56" t="s">
        <v>1059</v>
      </c>
      <c r="H28" s="90" t="s">
        <v>1085</v>
      </c>
      <c r="I28" s="5" t="s">
        <v>1123</v>
      </c>
      <c r="J28" s="5" t="s">
        <v>1123</v>
      </c>
      <c r="K28" s="7">
        <v>0.7</v>
      </c>
      <c r="L28" s="8" t="s">
        <v>1124</v>
      </c>
    </row>
    <row r="29" spans="2:12" ht="81.599999999999994" x14ac:dyDescent="0.3">
      <c r="B29" s="4">
        <v>14</v>
      </c>
      <c r="C29" s="55" t="s">
        <v>1125</v>
      </c>
      <c r="D29" s="43" t="s">
        <v>1110</v>
      </c>
      <c r="E29" s="5" t="s">
        <v>1057</v>
      </c>
      <c r="F29" s="4" t="s">
        <v>1111</v>
      </c>
      <c r="G29" s="56" t="s">
        <v>1059</v>
      </c>
      <c r="H29" s="90" t="s">
        <v>1085</v>
      </c>
      <c r="I29" s="5" t="s">
        <v>1112</v>
      </c>
      <c r="J29" s="7" t="s">
        <v>1113</v>
      </c>
      <c r="K29" s="7">
        <v>0.6</v>
      </c>
      <c r="L29" s="8" t="s">
        <v>1114</v>
      </c>
    </row>
    <row r="30" spans="2:12" ht="61.2" x14ac:dyDescent="0.3">
      <c r="B30" s="4">
        <v>15</v>
      </c>
      <c r="C30" s="36" t="s">
        <v>1126</v>
      </c>
      <c r="D30" s="58" t="s">
        <v>1127</v>
      </c>
      <c r="E30" s="5" t="s">
        <v>1057</v>
      </c>
      <c r="F30" s="4" t="s">
        <v>1058</v>
      </c>
      <c r="G30" s="90">
        <v>45702</v>
      </c>
      <c r="H30" s="90">
        <v>45930</v>
      </c>
      <c r="I30" s="5" t="s">
        <v>1128</v>
      </c>
      <c r="J30" s="7" t="s">
        <v>1129</v>
      </c>
      <c r="K30" s="7">
        <v>0.6</v>
      </c>
      <c r="L30" s="9" t="s">
        <v>1130</v>
      </c>
    </row>
    <row r="31" spans="2:12" ht="81.599999999999994" customHeight="1" x14ac:dyDescent="0.3">
      <c r="B31" s="380">
        <v>16</v>
      </c>
      <c r="C31" s="380" t="s">
        <v>1131</v>
      </c>
      <c r="D31" s="43" t="s">
        <v>1132</v>
      </c>
      <c r="E31" s="5" t="s">
        <v>1057</v>
      </c>
      <c r="F31" s="4" t="s">
        <v>1058</v>
      </c>
      <c r="G31" s="90">
        <v>45702</v>
      </c>
      <c r="H31" s="53">
        <v>45838</v>
      </c>
      <c r="I31" s="8" t="s">
        <v>1133</v>
      </c>
      <c r="J31" s="16" t="s">
        <v>1134</v>
      </c>
      <c r="K31" s="16">
        <v>1</v>
      </c>
      <c r="L31" s="8" t="s">
        <v>1135</v>
      </c>
    </row>
    <row r="32" spans="2:12" ht="40.799999999999997" x14ac:dyDescent="0.3">
      <c r="B32" s="381"/>
      <c r="C32" s="381"/>
      <c r="D32" s="43" t="s">
        <v>1136</v>
      </c>
      <c r="E32" s="5" t="s">
        <v>1057</v>
      </c>
      <c r="F32" s="4" t="s">
        <v>1058</v>
      </c>
      <c r="G32" s="90">
        <v>45702</v>
      </c>
      <c r="H32" s="90">
        <v>45899</v>
      </c>
      <c r="I32" s="8" t="s">
        <v>1137</v>
      </c>
      <c r="J32" s="16" t="s">
        <v>1138</v>
      </c>
      <c r="K32" s="16">
        <v>0</v>
      </c>
      <c r="L32" s="8"/>
    </row>
    <row r="33" spans="2:12" ht="81.599999999999994" x14ac:dyDescent="0.3">
      <c r="B33" s="4">
        <v>17</v>
      </c>
      <c r="C33" s="27" t="s">
        <v>1139</v>
      </c>
      <c r="D33" s="39" t="s">
        <v>1140</v>
      </c>
      <c r="E33" s="5" t="s">
        <v>1057</v>
      </c>
      <c r="F33" s="4" t="s">
        <v>1058</v>
      </c>
      <c r="G33" s="90">
        <v>45702</v>
      </c>
      <c r="H33" s="90">
        <v>45930</v>
      </c>
      <c r="I33" s="8" t="s">
        <v>1141</v>
      </c>
      <c r="J33" s="16" t="s">
        <v>1142</v>
      </c>
      <c r="K33" s="16">
        <v>0.6</v>
      </c>
      <c r="L33" s="8" t="s">
        <v>1143</v>
      </c>
    </row>
    <row r="34" spans="2:12" ht="81.599999999999994" x14ac:dyDescent="0.3">
      <c r="B34" s="4">
        <v>18</v>
      </c>
      <c r="C34" s="27" t="s">
        <v>1144</v>
      </c>
      <c r="D34" s="54" t="s">
        <v>1145</v>
      </c>
      <c r="E34" s="5" t="s">
        <v>1057</v>
      </c>
      <c r="F34" s="4" t="s">
        <v>1058</v>
      </c>
      <c r="G34" s="56" t="s">
        <v>1059</v>
      </c>
      <c r="H34" s="90" t="s">
        <v>1085</v>
      </c>
      <c r="I34" s="5" t="s">
        <v>1146</v>
      </c>
      <c r="J34" s="7" t="s">
        <v>1092</v>
      </c>
      <c r="K34" s="7">
        <v>0.7</v>
      </c>
      <c r="L34" s="8" t="s">
        <v>1093</v>
      </c>
    </row>
    <row r="35" spans="2:12" ht="61.2" x14ac:dyDescent="0.3">
      <c r="B35" s="4">
        <v>19</v>
      </c>
      <c r="C35" s="27" t="s">
        <v>1147</v>
      </c>
      <c r="D35" s="54" t="s">
        <v>1148</v>
      </c>
      <c r="E35" s="5" t="s">
        <v>1057</v>
      </c>
      <c r="F35" s="4" t="s">
        <v>1058</v>
      </c>
      <c r="G35" s="56" t="s">
        <v>1059</v>
      </c>
      <c r="H35" s="90" t="s">
        <v>1085</v>
      </c>
      <c r="I35" s="5" t="s">
        <v>1091</v>
      </c>
      <c r="J35" s="7" t="s">
        <v>1092</v>
      </c>
      <c r="K35" s="7">
        <v>0.7</v>
      </c>
      <c r="L35" s="8" t="s">
        <v>1093</v>
      </c>
    </row>
    <row r="36" spans="2:12" ht="51" x14ac:dyDescent="0.3">
      <c r="B36" s="4">
        <v>20</v>
      </c>
      <c r="C36" s="27" t="s">
        <v>1149</v>
      </c>
      <c r="D36" s="54" t="s">
        <v>1150</v>
      </c>
      <c r="E36" s="5" t="s">
        <v>1057</v>
      </c>
      <c r="F36" s="4" t="s">
        <v>1058</v>
      </c>
      <c r="G36" s="56" t="s">
        <v>1059</v>
      </c>
      <c r="H36" s="53">
        <v>45930</v>
      </c>
      <c r="I36" s="8" t="s">
        <v>1151</v>
      </c>
      <c r="J36" s="16" t="s">
        <v>1152</v>
      </c>
      <c r="K36" s="16">
        <v>0</v>
      </c>
      <c r="L36" s="8"/>
    </row>
    <row r="37" spans="2:12" ht="71.400000000000006" x14ac:dyDescent="0.3">
      <c r="B37" s="4">
        <v>21</v>
      </c>
      <c r="C37" s="39" t="s">
        <v>1153</v>
      </c>
      <c r="D37" s="39" t="s">
        <v>1154</v>
      </c>
      <c r="E37" s="5" t="s">
        <v>1057</v>
      </c>
      <c r="F37" s="4" t="s">
        <v>1058</v>
      </c>
      <c r="G37" s="56" t="s">
        <v>1059</v>
      </c>
      <c r="H37" s="53">
        <v>45930</v>
      </c>
      <c r="I37" s="8" t="s">
        <v>1155</v>
      </c>
      <c r="J37" s="16" t="s">
        <v>1156</v>
      </c>
      <c r="K37" s="16">
        <v>0</v>
      </c>
      <c r="L37" s="8"/>
    </row>
    <row r="38" spans="2:12" ht="122.4" x14ac:dyDescent="0.3">
      <c r="B38" s="4">
        <v>22</v>
      </c>
      <c r="C38" s="39" t="s">
        <v>1157</v>
      </c>
      <c r="D38" s="54" t="s">
        <v>1158</v>
      </c>
      <c r="E38" s="8" t="s">
        <v>1057</v>
      </c>
      <c r="F38" s="8" t="s">
        <v>1058</v>
      </c>
      <c r="G38" s="56" t="s">
        <v>1059</v>
      </c>
      <c r="H38" s="90">
        <v>45838</v>
      </c>
      <c r="I38" s="8" t="s">
        <v>1159</v>
      </c>
      <c r="J38" s="16" t="s">
        <v>1160</v>
      </c>
      <c r="K38" s="7">
        <v>0.7</v>
      </c>
      <c r="L38" s="8" t="s">
        <v>1071</v>
      </c>
    </row>
    <row r="39" spans="2:12" ht="40.799999999999997" x14ac:dyDescent="0.3">
      <c r="B39" s="8">
        <v>23</v>
      </c>
      <c r="C39" s="39" t="s">
        <v>1161</v>
      </c>
      <c r="D39" s="39" t="s">
        <v>1162</v>
      </c>
      <c r="E39" s="8" t="s">
        <v>1057</v>
      </c>
      <c r="F39" s="8" t="s">
        <v>1058</v>
      </c>
      <c r="G39" s="56" t="s">
        <v>1059</v>
      </c>
      <c r="H39" s="53">
        <v>46021</v>
      </c>
      <c r="I39" s="8" t="s">
        <v>1163</v>
      </c>
      <c r="J39" s="16" t="s">
        <v>1164</v>
      </c>
      <c r="K39" s="16">
        <v>0</v>
      </c>
      <c r="L39" s="8"/>
    </row>
    <row r="40" spans="2:12" x14ac:dyDescent="0.3">
      <c r="B40" s="72"/>
      <c r="C40" s="73"/>
    </row>
    <row r="41" spans="2:12" ht="61.5" customHeight="1" x14ac:dyDescent="0.3">
      <c r="B41" s="441" t="s">
        <v>453</v>
      </c>
      <c r="C41" s="442"/>
      <c r="D41" s="442"/>
      <c r="E41" s="442"/>
      <c r="F41" s="442"/>
      <c r="G41" s="442"/>
      <c r="H41" s="442"/>
      <c r="I41" s="442"/>
      <c r="J41" s="442"/>
      <c r="K41" s="442"/>
      <c r="L41" s="442"/>
    </row>
    <row r="42" spans="2:12" x14ac:dyDescent="0.3">
      <c r="B42" s="12" t="s">
        <v>13</v>
      </c>
      <c r="D42" s="2"/>
      <c r="E42" s="402" t="s">
        <v>1169</v>
      </c>
      <c r="F42" s="402"/>
      <c r="G42" s="402"/>
      <c r="H42" s="402"/>
      <c r="L42" s="1"/>
    </row>
    <row r="43" spans="2:12" x14ac:dyDescent="0.3">
      <c r="B43" s="13"/>
      <c r="C43" s="10" t="s">
        <v>1170</v>
      </c>
      <c r="D43" s="10"/>
      <c r="E43" s="10"/>
      <c r="F43" s="10"/>
      <c r="G43" s="10"/>
      <c r="H43" s="10"/>
      <c r="I43" s="10"/>
      <c r="J43" s="10"/>
      <c r="K43" s="10"/>
      <c r="L43" s="11"/>
    </row>
  </sheetData>
  <mergeCells count="38">
    <mergeCell ref="B19:B20"/>
    <mergeCell ref="C19:C20"/>
    <mergeCell ref="E19:E20"/>
    <mergeCell ref="F19:F20"/>
    <mergeCell ref="E42:H42"/>
    <mergeCell ref="B24:B25"/>
    <mergeCell ref="C24:C25"/>
    <mergeCell ref="E24:E25"/>
    <mergeCell ref="B31:B32"/>
    <mergeCell ref="C31:C32"/>
    <mergeCell ref="B41:L41"/>
    <mergeCell ref="B9:C9"/>
    <mergeCell ref="D9:L9"/>
    <mergeCell ref="B10:C11"/>
    <mergeCell ref="D10:L11"/>
    <mergeCell ref="B12:B13"/>
    <mergeCell ref="C12:C13"/>
    <mergeCell ref="D12:D13"/>
    <mergeCell ref="E12:E13"/>
    <mergeCell ref="F12:F13"/>
    <mergeCell ref="G12:H12"/>
    <mergeCell ref="I12:I13"/>
    <mergeCell ref="J12:J13"/>
    <mergeCell ref="K12:K13"/>
    <mergeCell ref="L12:L13"/>
    <mergeCell ref="B6:C6"/>
    <mergeCell ref="D6:L6"/>
    <mergeCell ref="B7:C7"/>
    <mergeCell ref="D7:L7"/>
    <mergeCell ref="B8:C8"/>
    <mergeCell ref="D8:L8"/>
    <mergeCell ref="B5:C5"/>
    <mergeCell ref="D5:L5"/>
    <mergeCell ref="B2:C4"/>
    <mergeCell ref="D2:J4"/>
    <mergeCell ref="K2:L2"/>
    <mergeCell ref="K3:L3"/>
    <mergeCell ref="K4:L4"/>
  </mergeCells>
  <pageMargins left="0.11811023622047244" right="0.11811023622047244" top="0.15748031496062992" bottom="0.15748031496062992" header="0.31496062992125984" footer="0.31496062992125984"/>
  <pageSetup paperSize="5" scale="82"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930C9-661F-4A5C-B2AC-A19DA39D878D}">
  <dimension ref="A2:K67"/>
  <sheetViews>
    <sheetView zoomScale="70" zoomScaleNormal="70" workbookViewId="0">
      <selection activeCell="C15" sqref="C15"/>
    </sheetView>
  </sheetViews>
  <sheetFormatPr baseColWidth="10" defaultColWidth="11.44140625" defaultRowHeight="13.8" x14ac:dyDescent="0.3"/>
  <cols>
    <col min="1" max="1" width="5.88671875" style="327" customWidth="1"/>
    <col min="2" max="2" width="59.88671875" style="185" customWidth="1"/>
    <col min="3" max="3" width="34.6640625" style="185" customWidth="1"/>
    <col min="4" max="4" width="14.5546875" style="185" customWidth="1"/>
    <col min="5" max="5" width="16" style="185" customWidth="1"/>
    <col min="6" max="6" width="13.88671875" style="185" customWidth="1"/>
    <col min="7" max="7" width="12" style="185" customWidth="1"/>
    <col min="8" max="8" width="27" style="185" customWidth="1"/>
    <col min="9" max="9" width="21.44140625" style="185" customWidth="1"/>
    <col min="10" max="10" width="11.88671875" style="185" customWidth="1"/>
    <col min="11" max="11" width="35.6640625" style="185" customWidth="1"/>
    <col min="12" max="16384" width="11.44140625" style="185"/>
  </cols>
  <sheetData>
    <row r="2" spans="1:11" x14ac:dyDescent="0.3">
      <c r="A2" s="363"/>
      <c r="B2" s="363"/>
      <c r="C2" s="623" t="s">
        <v>250</v>
      </c>
      <c r="D2" s="623"/>
      <c r="E2" s="623"/>
      <c r="F2" s="623"/>
      <c r="G2" s="623"/>
      <c r="H2" s="623"/>
      <c r="I2" s="625" t="s">
        <v>456</v>
      </c>
      <c r="J2" s="625"/>
      <c r="K2" s="626"/>
    </row>
    <row r="3" spans="1:11" x14ac:dyDescent="0.3">
      <c r="A3" s="363"/>
      <c r="B3" s="363"/>
      <c r="C3" s="623"/>
      <c r="D3" s="623"/>
      <c r="E3" s="623"/>
      <c r="F3" s="623"/>
      <c r="G3" s="623"/>
      <c r="H3" s="623"/>
      <c r="I3" s="626"/>
      <c r="J3" s="626"/>
      <c r="K3" s="626"/>
    </row>
    <row r="4" spans="1:11" x14ac:dyDescent="0.3">
      <c r="A4" s="363"/>
      <c r="B4" s="363"/>
      <c r="C4" s="623"/>
      <c r="D4" s="623"/>
      <c r="E4" s="623"/>
      <c r="F4" s="623"/>
      <c r="G4" s="623"/>
      <c r="H4" s="623"/>
      <c r="I4" s="626"/>
      <c r="J4" s="626"/>
      <c r="K4" s="626"/>
    </row>
    <row r="5" spans="1:11" x14ac:dyDescent="0.3">
      <c r="A5" s="363"/>
      <c r="B5" s="363"/>
      <c r="C5" s="623"/>
      <c r="D5" s="623"/>
      <c r="E5" s="623"/>
      <c r="F5" s="623"/>
      <c r="G5" s="623"/>
      <c r="H5" s="623"/>
      <c r="I5" s="626"/>
      <c r="J5" s="626"/>
      <c r="K5" s="626"/>
    </row>
    <row r="6" spans="1:11" s="227" customFormat="1" x14ac:dyDescent="0.3">
      <c r="A6" s="623" t="s">
        <v>14</v>
      </c>
      <c r="B6" s="623"/>
      <c r="C6" s="624" t="s">
        <v>1301</v>
      </c>
      <c r="D6" s="624"/>
      <c r="E6" s="624"/>
      <c r="F6" s="624"/>
      <c r="G6" s="624"/>
      <c r="H6" s="624"/>
      <c r="I6" s="624"/>
      <c r="J6" s="624"/>
      <c r="K6" s="624"/>
    </row>
    <row r="7" spans="1:11" s="227" customFormat="1" x14ac:dyDescent="0.3">
      <c r="A7" s="623" t="s">
        <v>15</v>
      </c>
      <c r="B7" s="623"/>
      <c r="C7" s="624" t="s">
        <v>1302</v>
      </c>
      <c r="D7" s="624"/>
      <c r="E7" s="624"/>
      <c r="F7" s="624"/>
      <c r="G7" s="624"/>
      <c r="H7" s="624"/>
      <c r="I7" s="624"/>
      <c r="J7" s="624"/>
      <c r="K7" s="624"/>
    </row>
    <row r="8" spans="1:11" s="227" customFormat="1" x14ac:dyDescent="0.3">
      <c r="A8" s="623" t="s">
        <v>16</v>
      </c>
      <c r="B8" s="623"/>
      <c r="C8" s="624">
        <v>2024</v>
      </c>
      <c r="D8" s="624"/>
      <c r="E8" s="624"/>
      <c r="F8" s="624"/>
      <c r="G8" s="624"/>
      <c r="H8" s="624"/>
      <c r="I8" s="624"/>
      <c r="J8" s="624"/>
      <c r="K8" s="624"/>
    </row>
    <row r="9" spans="1:11" s="227" customFormat="1" x14ac:dyDescent="0.3">
      <c r="A9" s="623" t="s">
        <v>17</v>
      </c>
      <c r="B9" s="623"/>
      <c r="C9" s="624" t="s">
        <v>1303</v>
      </c>
      <c r="D9" s="624"/>
      <c r="E9" s="624"/>
      <c r="F9" s="624"/>
      <c r="G9" s="624"/>
      <c r="H9" s="624"/>
      <c r="I9" s="624"/>
      <c r="J9" s="624"/>
      <c r="K9" s="624"/>
    </row>
    <row r="10" spans="1:11" s="227" customFormat="1" ht="72" customHeight="1" x14ac:dyDescent="0.3">
      <c r="A10" s="623" t="s">
        <v>11</v>
      </c>
      <c r="B10" s="623"/>
      <c r="C10" s="627" t="s">
        <v>1304</v>
      </c>
      <c r="D10" s="627"/>
      <c r="E10" s="627"/>
      <c r="F10" s="627"/>
      <c r="G10" s="627"/>
      <c r="H10" s="627"/>
      <c r="I10" s="627"/>
      <c r="J10" s="627"/>
      <c r="K10" s="627"/>
    </row>
    <row r="11" spans="1:11" s="227" customFormat="1" ht="23.25" customHeight="1" x14ac:dyDescent="0.3">
      <c r="A11" s="623" t="s">
        <v>12</v>
      </c>
      <c r="B11" s="623"/>
      <c r="C11" s="627" t="s">
        <v>1305</v>
      </c>
      <c r="D11" s="627"/>
      <c r="E11" s="627"/>
      <c r="F11" s="627"/>
      <c r="G11" s="627"/>
      <c r="H11" s="627"/>
      <c r="I11" s="627"/>
      <c r="J11" s="627"/>
      <c r="K11" s="627"/>
    </row>
    <row r="12" spans="1:11" s="227" customFormat="1" ht="13.5" customHeight="1" x14ac:dyDescent="0.3">
      <c r="A12" s="623"/>
      <c r="B12" s="623"/>
      <c r="C12" s="627"/>
      <c r="D12" s="627"/>
      <c r="E12" s="627"/>
      <c r="F12" s="627"/>
      <c r="G12" s="627"/>
      <c r="H12" s="627"/>
      <c r="I12" s="627"/>
      <c r="J12" s="627"/>
      <c r="K12" s="627"/>
    </row>
    <row r="13" spans="1:11" s="227" customFormat="1" x14ac:dyDescent="0.3">
      <c r="A13" s="628" t="s">
        <v>0</v>
      </c>
      <c r="B13" s="628" t="s">
        <v>10</v>
      </c>
      <c r="C13" s="356" t="s">
        <v>1</v>
      </c>
      <c r="D13" s="356" t="s">
        <v>2</v>
      </c>
      <c r="E13" s="356" t="s">
        <v>3</v>
      </c>
      <c r="F13" s="629" t="s">
        <v>4</v>
      </c>
      <c r="G13" s="629"/>
      <c r="H13" s="356" t="s">
        <v>5</v>
      </c>
      <c r="I13" s="356" t="s">
        <v>6</v>
      </c>
      <c r="J13" s="356" t="s">
        <v>752</v>
      </c>
      <c r="K13" s="356" t="s">
        <v>7</v>
      </c>
    </row>
    <row r="14" spans="1:11" s="227" customFormat="1" ht="27.6" x14ac:dyDescent="0.3">
      <c r="A14" s="628"/>
      <c r="B14" s="628"/>
      <c r="C14" s="356"/>
      <c r="D14" s="356"/>
      <c r="E14" s="356"/>
      <c r="F14" s="289" t="s">
        <v>8</v>
      </c>
      <c r="G14" s="289" t="s">
        <v>9</v>
      </c>
      <c r="H14" s="356"/>
      <c r="I14" s="356"/>
      <c r="J14" s="356"/>
      <c r="K14" s="356"/>
    </row>
    <row r="15" spans="1:11" s="227" customFormat="1" ht="128.25" customHeight="1" x14ac:dyDescent="0.25">
      <c r="A15" s="314">
        <v>1</v>
      </c>
      <c r="B15" s="315" t="s">
        <v>1191</v>
      </c>
      <c r="C15" s="315" t="s">
        <v>1192</v>
      </c>
      <c r="D15" s="315" t="s">
        <v>1193</v>
      </c>
      <c r="E15" s="315" t="s">
        <v>1194</v>
      </c>
      <c r="F15" s="316">
        <v>45617</v>
      </c>
      <c r="G15" s="316">
        <v>45747</v>
      </c>
      <c r="H15" s="315" t="s">
        <v>1195</v>
      </c>
      <c r="I15" s="315" t="s">
        <v>1196</v>
      </c>
      <c r="J15" s="317">
        <v>0.05</v>
      </c>
      <c r="K15" s="318" t="s">
        <v>1197</v>
      </c>
    </row>
    <row r="16" spans="1:11" s="227" customFormat="1" ht="172.5" customHeight="1" x14ac:dyDescent="0.3">
      <c r="A16" s="314">
        <v>2</v>
      </c>
      <c r="B16" s="315" t="s">
        <v>1198</v>
      </c>
      <c r="C16" s="315" t="s">
        <v>1199</v>
      </c>
      <c r="D16" s="315" t="s">
        <v>1193</v>
      </c>
      <c r="E16" s="315" t="s">
        <v>1194</v>
      </c>
      <c r="F16" s="316">
        <v>45617</v>
      </c>
      <c r="G16" s="316">
        <v>45747</v>
      </c>
      <c r="H16" s="315" t="s">
        <v>1200</v>
      </c>
      <c r="I16" s="315" t="s">
        <v>1201</v>
      </c>
      <c r="J16" s="319">
        <v>0.05</v>
      </c>
      <c r="K16" s="188" t="s">
        <v>1202</v>
      </c>
    </row>
    <row r="17" spans="1:11" s="227" customFormat="1" ht="183.75" customHeight="1" x14ac:dyDescent="0.3">
      <c r="A17" s="314">
        <v>3</v>
      </c>
      <c r="B17" s="320" t="s">
        <v>1203</v>
      </c>
      <c r="C17" s="315" t="s">
        <v>1204</v>
      </c>
      <c r="D17" s="315" t="s">
        <v>1193</v>
      </c>
      <c r="E17" s="315" t="s">
        <v>1194</v>
      </c>
      <c r="F17" s="316">
        <v>45617</v>
      </c>
      <c r="G17" s="316">
        <v>45747</v>
      </c>
      <c r="H17" s="315" t="s">
        <v>1205</v>
      </c>
      <c r="I17" s="315" t="s">
        <v>1206</v>
      </c>
      <c r="J17" s="190">
        <v>0.05</v>
      </c>
      <c r="K17" s="184" t="s">
        <v>1207</v>
      </c>
    </row>
    <row r="18" spans="1:11" s="227" customFormat="1" ht="247.5" customHeight="1" x14ac:dyDescent="0.3">
      <c r="A18" s="314">
        <v>4</v>
      </c>
      <c r="B18" s="315" t="s">
        <v>1208</v>
      </c>
      <c r="C18" s="315" t="s">
        <v>1209</v>
      </c>
      <c r="D18" s="315" t="s">
        <v>1193</v>
      </c>
      <c r="E18" s="315" t="s">
        <v>1194</v>
      </c>
      <c r="F18" s="316">
        <v>45617</v>
      </c>
      <c r="G18" s="316">
        <v>45747</v>
      </c>
      <c r="H18" s="315" t="s">
        <v>1210</v>
      </c>
      <c r="I18" s="315" t="s">
        <v>1211</v>
      </c>
      <c r="J18" s="190">
        <v>0.7</v>
      </c>
      <c r="K18" s="184" t="s">
        <v>1212</v>
      </c>
    </row>
    <row r="19" spans="1:11" s="227" customFormat="1" ht="118.5" customHeight="1" x14ac:dyDescent="0.25">
      <c r="A19" s="384">
        <v>5</v>
      </c>
      <c r="B19" s="385" t="s">
        <v>1213</v>
      </c>
      <c r="C19" s="318" t="s">
        <v>1214</v>
      </c>
      <c r="D19" s="315" t="s">
        <v>1193</v>
      </c>
      <c r="E19" s="315" t="s">
        <v>1194</v>
      </c>
      <c r="F19" s="316">
        <v>45617</v>
      </c>
      <c r="G19" s="316">
        <v>45747</v>
      </c>
      <c r="H19" s="315" t="s">
        <v>1210</v>
      </c>
      <c r="I19" s="315" t="s">
        <v>1211</v>
      </c>
      <c r="J19" s="190">
        <v>0.7</v>
      </c>
      <c r="K19" s="386" t="s">
        <v>1215</v>
      </c>
    </row>
    <row r="20" spans="1:11" s="227" customFormat="1" ht="129" customHeight="1" x14ac:dyDescent="0.3">
      <c r="A20" s="384"/>
      <c r="B20" s="385"/>
      <c r="C20" s="315" t="s">
        <v>1216</v>
      </c>
      <c r="D20" s="315" t="s">
        <v>1193</v>
      </c>
      <c r="E20" s="315" t="s">
        <v>1194</v>
      </c>
      <c r="F20" s="316">
        <v>45617</v>
      </c>
      <c r="G20" s="316">
        <v>45869</v>
      </c>
      <c r="H20" s="315" t="s">
        <v>1217</v>
      </c>
      <c r="I20" s="315" t="s">
        <v>1218</v>
      </c>
      <c r="J20" s="190">
        <v>0.5</v>
      </c>
      <c r="K20" s="386"/>
    </row>
    <row r="21" spans="1:11" s="227" customFormat="1" ht="211.2" x14ac:dyDescent="0.3">
      <c r="A21" s="314">
        <v>6</v>
      </c>
      <c r="B21" s="315" t="s">
        <v>1219</v>
      </c>
      <c r="C21" s="315" t="s">
        <v>1220</v>
      </c>
      <c r="D21" s="315" t="s">
        <v>1193</v>
      </c>
      <c r="E21" s="315" t="s">
        <v>1194</v>
      </c>
      <c r="F21" s="316">
        <v>45617</v>
      </c>
      <c r="G21" s="316">
        <v>45747</v>
      </c>
      <c r="H21" s="315" t="s">
        <v>1221</v>
      </c>
      <c r="I21" s="315" t="s">
        <v>1222</v>
      </c>
      <c r="J21" s="190">
        <v>0.5</v>
      </c>
      <c r="K21" s="184" t="s">
        <v>1223</v>
      </c>
    </row>
    <row r="22" spans="1:11" s="227" customFormat="1" ht="220.5" customHeight="1" x14ac:dyDescent="0.3">
      <c r="A22" s="314">
        <v>7</v>
      </c>
      <c r="B22" s="315" t="s">
        <v>1224</v>
      </c>
      <c r="C22" s="315" t="s">
        <v>1225</v>
      </c>
      <c r="D22" s="315" t="s">
        <v>1193</v>
      </c>
      <c r="E22" s="315" t="s">
        <v>1226</v>
      </c>
      <c r="F22" s="316">
        <v>45617</v>
      </c>
      <c r="G22" s="316">
        <v>45747</v>
      </c>
      <c r="H22" s="315" t="s">
        <v>1227</v>
      </c>
      <c r="I22" s="315" t="s">
        <v>1228</v>
      </c>
      <c r="J22" s="190">
        <v>0.05</v>
      </c>
      <c r="K22" s="184" t="s">
        <v>1229</v>
      </c>
    </row>
    <row r="23" spans="1:11" s="227" customFormat="1" ht="163.5" customHeight="1" x14ac:dyDescent="0.3">
      <c r="A23" s="314">
        <v>8</v>
      </c>
      <c r="B23" s="321" t="s">
        <v>1230</v>
      </c>
      <c r="C23" s="321" t="s">
        <v>1231</v>
      </c>
      <c r="D23" s="315" t="s">
        <v>1193</v>
      </c>
      <c r="E23" s="315" t="s">
        <v>1226</v>
      </c>
      <c r="F23" s="316">
        <v>45627</v>
      </c>
      <c r="G23" s="316">
        <v>46022</v>
      </c>
      <c r="H23" s="315" t="s">
        <v>1232</v>
      </c>
      <c r="I23" s="315" t="s">
        <v>1233</v>
      </c>
      <c r="J23" s="190">
        <v>0.05</v>
      </c>
      <c r="K23" s="184" t="s">
        <v>1234</v>
      </c>
    </row>
    <row r="24" spans="1:11" s="227" customFormat="1" ht="106.5" customHeight="1" x14ac:dyDescent="0.3">
      <c r="A24" s="384">
        <v>9</v>
      </c>
      <c r="B24" s="387" t="s">
        <v>1235</v>
      </c>
      <c r="C24" s="321" t="s">
        <v>1236</v>
      </c>
      <c r="D24" s="388" t="s">
        <v>1193</v>
      </c>
      <c r="E24" s="388" t="s">
        <v>1237</v>
      </c>
      <c r="F24" s="389">
        <v>45617</v>
      </c>
      <c r="G24" s="389">
        <v>45747</v>
      </c>
      <c r="H24" s="315" t="s">
        <v>1238</v>
      </c>
      <c r="I24" s="315" t="s">
        <v>1239</v>
      </c>
      <c r="J24" s="190">
        <v>0</v>
      </c>
      <c r="K24" s="386" t="s">
        <v>1240</v>
      </c>
    </row>
    <row r="25" spans="1:11" s="227" customFormat="1" ht="172.5" customHeight="1" x14ac:dyDescent="0.3">
      <c r="A25" s="384"/>
      <c r="B25" s="387"/>
      <c r="C25" s="321" t="s">
        <v>1241</v>
      </c>
      <c r="D25" s="388"/>
      <c r="E25" s="388"/>
      <c r="F25" s="389"/>
      <c r="G25" s="389"/>
      <c r="H25" s="321" t="s">
        <v>1242</v>
      </c>
      <c r="I25" s="321" t="s">
        <v>1243</v>
      </c>
      <c r="J25" s="190">
        <v>0.5</v>
      </c>
      <c r="K25" s="386"/>
    </row>
    <row r="26" spans="1:11" s="227" customFormat="1" ht="140.25" customHeight="1" x14ac:dyDescent="0.3">
      <c r="A26" s="314">
        <v>10</v>
      </c>
      <c r="B26" s="321" t="s">
        <v>1244</v>
      </c>
      <c r="C26" s="321" t="s">
        <v>1245</v>
      </c>
      <c r="D26" s="321" t="s">
        <v>1193</v>
      </c>
      <c r="E26" s="321" t="s">
        <v>1246</v>
      </c>
      <c r="F26" s="316">
        <v>45617</v>
      </c>
      <c r="G26" s="316">
        <v>45747</v>
      </c>
      <c r="H26" s="321" t="s">
        <v>1247</v>
      </c>
      <c r="I26" s="321" t="s">
        <v>1248</v>
      </c>
      <c r="J26" s="190">
        <v>0.9</v>
      </c>
      <c r="K26" s="184" t="s">
        <v>1249</v>
      </c>
    </row>
    <row r="27" spans="1:11" s="227" customFormat="1" ht="60.6" customHeight="1" x14ac:dyDescent="0.3">
      <c r="A27" s="390">
        <v>11</v>
      </c>
      <c r="B27" s="387" t="s">
        <v>1250</v>
      </c>
      <c r="C27" s="321" t="s">
        <v>1251</v>
      </c>
      <c r="D27" s="391" t="s">
        <v>1193</v>
      </c>
      <c r="E27" s="391" t="s">
        <v>1246</v>
      </c>
      <c r="F27" s="389">
        <v>45658</v>
      </c>
      <c r="G27" s="389">
        <v>46022</v>
      </c>
      <c r="H27" s="321" t="s">
        <v>1252</v>
      </c>
      <c r="I27" s="321" t="s">
        <v>1253</v>
      </c>
      <c r="J27" s="190">
        <v>0</v>
      </c>
      <c r="K27" s="386" t="s">
        <v>1254</v>
      </c>
    </row>
    <row r="28" spans="1:11" s="227" customFormat="1" ht="51.6" customHeight="1" x14ac:dyDescent="0.3">
      <c r="A28" s="390"/>
      <c r="B28" s="387"/>
      <c r="C28" s="321" t="s">
        <v>1255</v>
      </c>
      <c r="D28" s="391"/>
      <c r="E28" s="391"/>
      <c r="F28" s="389"/>
      <c r="G28" s="389"/>
      <c r="H28" s="321" t="s">
        <v>1256</v>
      </c>
      <c r="I28" s="321" t="s">
        <v>1257</v>
      </c>
      <c r="J28" s="190">
        <v>1</v>
      </c>
      <c r="K28" s="386"/>
    </row>
    <row r="29" spans="1:11" s="227" customFormat="1" ht="183" customHeight="1" x14ac:dyDescent="0.3">
      <c r="A29" s="314">
        <v>12</v>
      </c>
      <c r="B29" s="321" t="s">
        <v>1258</v>
      </c>
      <c r="C29" s="321" t="s">
        <v>1259</v>
      </c>
      <c r="D29" s="321" t="s">
        <v>1193</v>
      </c>
      <c r="E29" s="321" t="s">
        <v>1260</v>
      </c>
      <c r="F29" s="316">
        <v>45617</v>
      </c>
      <c r="G29" s="316">
        <v>45747</v>
      </c>
      <c r="H29" s="321" t="s">
        <v>1261</v>
      </c>
      <c r="I29" s="321" t="s">
        <v>1262</v>
      </c>
      <c r="J29" s="190">
        <v>1</v>
      </c>
      <c r="K29" s="184" t="s">
        <v>1263</v>
      </c>
    </row>
    <row r="30" spans="1:11" s="227" customFormat="1" ht="189" customHeight="1" x14ac:dyDescent="0.3">
      <c r="A30" s="314">
        <v>13</v>
      </c>
      <c r="B30" s="321" t="s">
        <v>1264</v>
      </c>
      <c r="C30" s="321" t="s">
        <v>1265</v>
      </c>
      <c r="D30" s="321" t="s">
        <v>1193</v>
      </c>
      <c r="E30" s="321" t="s">
        <v>1260</v>
      </c>
      <c r="F30" s="316">
        <v>45617</v>
      </c>
      <c r="G30" s="316">
        <v>45869</v>
      </c>
      <c r="H30" s="321" t="s">
        <v>1266</v>
      </c>
      <c r="I30" s="321" t="s">
        <v>1267</v>
      </c>
      <c r="J30" s="190">
        <v>0.5</v>
      </c>
      <c r="K30" s="184" t="s">
        <v>1268</v>
      </c>
    </row>
    <row r="31" spans="1:11" s="227" customFormat="1" ht="130.5" customHeight="1" x14ac:dyDescent="0.3">
      <c r="A31" s="314">
        <v>14</v>
      </c>
      <c r="B31" s="321" t="s">
        <v>1269</v>
      </c>
      <c r="C31" s="315" t="s">
        <v>1270</v>
      </c>
      <c r="D31" s="315" t="s">
        <v>1193</v>
      </c>
      <c r="E31" s="315" t="s">
        <v>1226</v>
      </c>
      <c r="F31" s="316">
        <v>45617</v>
      </c>
      <c r="G31" s="316">
        <v>45747</v>
      </c>
      <c r="H31" s="315" t="s">
        <v>1271</v>
      </c>
      <c r="I31" s="315" t="s">
        <v>1272</v>
      </c>
      <c r="J31" s="190">
        <v>0.05</v>
      </c>
      <c r="K31" s="184" t="s">
        <v>1273</v>
      </c>
    </row>
    <row r="32" spans="1:11" s="227" customFormat="1" ht="181.5" customHeight="1" x14ac:dyDescent="0.3">
      <c r="A32" s="314">
        <v>15</v>
      </c>
      <c r="B32" s="321" t="s">
        <v>1274</v>
      </c>
      <c r="C32" s="315" t="s">
        <v>1275</v>
      </c>
      <c r="D32" s="315" t="s">
        <v>1193</v>
      </c>
      <c r="E32" s="315" t="s">
        <v>1226</v>
      </c>
      <c r="F32" s="316">
        <v>45617</v>
      </c>
      <c r="G32" s="316">
        <v>45747</v>
      </c>
      <c r="H32" s="315" t="s">
        <v>1276</v>
      </c>
      <c r="I32" s="315" t="s">
        <v>1277</v>
      </c>
      <c r="J32" s="190">
        <v>0.5</v>
      </c>
      <c r="K32" s="320" t="s">
        <v>1278</v>
      </c>
    </row>
    <row r="33" spans="1:11" s="227" customFormat="1" ht="83.25" customHeight="1" x14ac:dyDescent="0.3">
      <c r="A33" s="384">
        <v>16</v>
      </c>
      <c r="B33" s="387" t="s">
        <v>1279</v>
      </c>
      <c r="C33" s="315" t="s">
        <v>1280</v>
      </c>
      <c r="D33" s="388" t="s">
        <v>1193</v>
      </c>
      <c r="E33" s="388" t="s">
        <v>1226</v>
      </c>
      <c r="F33" s="389">
        <v>45627</v>
      </c>
      <c r="G33" s="389">
        <v>46022</v>
      </c>
      <c r="H33" s="321" t="s">
        <v>1252</v>
      </c>
      <c r="I33" s="321" t="s">
        <v>1253</v>
      </c>
      <c r="J33" s="190">
        <v>0.9</v>
      </c>
      <c r="K33" s="392" t="s">
        <v>1281</v>
      </c>
    </row>
    <row r="34" spans="1:11" s="227" customFormat="1" ht="113.25" customHeight="1" x14ac:dyDescent="0.3">
      <c r="A34" s="384"/>
      <c r="B34" s="387"/>
      <c r="C34" s="315" t="s">
        <v>1282</v>
      </c>
      <c r="D34" s="388"/>
      <c r="E34" s="388"/>
      <c r="F34" s="389"/>
      <c r="G34" s="389"/>
      <c r="H34" s="315" t="s">
        <v>1283</v>
      </c>
      <c r="I34" s="315" t="s">
        <v>1284</v>
      </c>
      <c r="J34" s="190">
        <v>0.05</v>
      </c>
      <c r="K34" s="392"/>
    </row>
    <row r="35" spans="1:11" s="227" customFormat="1" ht="186" customHeight="1" x14ac:dyDescent="0.3">
      <c r="A35" s="314">
        <v>17</v>
      </c>
      <c r="B35" s="321" t="s">
        <v>1285</v>
      </c>
      <c r="C35" s="315" t="s">
        <v>1286</v>
      </c>
      <c r="D35" s="315" t="s">
        <v>1193</v>
      </c>
      <c r="E35" s="315" t="s">
        <v>1226</v>
      </c>
      <c r="F35" s="316">
        <v>45617</v>
      </c>
      <c r="G35" s="316">
        <v>45747</v>
      </c>
      <c r="H35" s="315" t="s">
        <v>1287</v>
      </c>
      <c r="I35" s="315" t="s">
        <v>1288</v>
      </c>
      <c r="J35" s="190">
        <v>0.5</v>
      </c>
      <c r="K35" s="184" t="s">
        <v>1289</v>
      </c>
    </row>
    <row r="36" spans="1:11" s="227" customFormat="1" ht="146.25" customHeight="1" x14ac:dyDescent="0.3">
      <c r="A36" s="314">
        <v>18</v>
      </c>
      <c r="B36" s="321" t="s">
        <v>356</v>
      </c>
      <c r="C36" s="315" t="s">
        <v>1290</v>
      </c>
      <c r="D36" s="315" t="s">
        <v>1193</v>
      </c>
      <c r="E36" s="315" t="s">
        <v>1194</v>
      </c>
      <c r="F36" s="316">
        <v>45617</v>
      </c>
      <c r="G36" s="316">
        <v>45747</v>
      </c>
      <c r="H36" s="315" t="s">
        <v>1291</v>
      </c>
      <c r="I36" s="315" t="s">
        <v>1292</v>
      </c>
      <c r="J36" s="190">
        <v>0.8</v>
      </c>
      <c r="K36" s="184" t="s">
        <v>1293</v>
      </c>
    </row>
    <row r="37" spans="1:11" s="227" customFormat="1" ht="97.95" customHeight="1" x14ac:dyDescent="0.3">
      <c r="A37" s="314">
        <v>19</v>
      </c>
      <c r="B37" s="321" t="s">
        <v>1294</v>
      </c>
      <c r="C37" s="315" t="s">
        <v>1295</v>
      </c>
      <c r="D37" s="315" t="s">
        <v>1193</v>
      </c>
      <c r="E37" s="315" t="s">
        <v>1194</v>
      </c>
      <c r="F37" s="316">
        <v>45617</v>
      </c>
      <c r="G37" s="316">
        <v>45747</v>
      </c>
      <c r="H37" s="315" t="s">
        <v>1296</v>
      </c>
      <c r="I37" s="315" t="s">
        <v>1297</v>
      </c>
      <c r="J37" s="190">
        <v>0.9</v>
      </c>
      <c r="K37" s="184" t="s">
        <v>1298</v>
      </c>
    </row>
    <row r="38" spans="1:11" ht="14.4" thickBot="1" x14ac:dyDescent="0.35">
      <c r="A38" s="322"/>
      <c r="B38" s="323"/>
      <c r="C38" s="323"/>
      <c r="D38" s="323"/>
      <c r="E38" s="323"/>
      <c r="F38" s="323"/>
      <c r="G38" s="323"/>
      <c r="H38" s="323"/>
      <c r="I38" s="323"/>
      <c r="J38" s="323"/>
      <c r="K38" s="323"/>
    </row>
    <row r="39" spans="1:11" ht="15" thickTop="1" thickBot="1" x14ac:dyDescent="0.35">
      <c r="A39" s="630" t="s">
        <v>457</v>
      </c>
      <c r="B39" s="630"/>
      <c r="C39" s="630"/>
      <c r="D39" s="631"/>
      <c r="E39" s="631"/>
      <c r="F39" s="631"/>
      <c r="G39" s="631"/>
      <c r="H39" s="324"/>
      <c r="I39" s="324"/>
      <c r="J39" s="324"/>
      <c r="K39" s="324"/>
    </row>
    <row r="40" spans="1:11" ht="15" thickTop="1" thickBot="1" x14ac:dyDescent="0.35">
      <c r="A40" s="325" t="s">
        <v>13</v>
      </c>
      <c r="B40" s="326"/>
      <c r="C40" s="326"/>
      <c r="D40" s="632"/>
      <c r="E40" s="631"/>
      <c r="F40" s="631"/>
      <c r="G40" s="631"/>
      <c r="H40" s="324"/>
      <c r="I40" s="324"/>
      <c r="J40" s="324"/>
      <c r="K40" s="324"/>
    </row>
    <row r="41" spans="1:11" ht="15" thickTop="1" thickBot="1" x14ac:dyDescent="0.35">
      <c r="A41" s="325"/>
      <c r="B41" s="324"/>
      <c r="C41" s="324"/>
      <c r="D41" s="324"/>
      <c r="E41" s="324"/>
      <c r="F41" s="324"/>
      <c r="G41" s="324"/>
      <c r="H41" s="324"/>
      <c r="I41" s="324"/>
      <c r="J41" s="324"/>
      <c r="K41" s="324"/>
    </row>
    <row r="42" spans="1:11" ht="14.4" thickTop="1" x14ac:dyDescent="0.3"/>
    <row r="45" spans="1:11" x14ac:dyDescent="0.3">
      <c r="I45" s="185">
        <f>SUMIF(J15:J37,J15&gt;=80%)</f>
        <v>0</v>
      </c>
      <c r="J45" s="185" cm="1">
        <f t="array" ref="J45:J67">COUNTIF(J15:J37,J15:J37&gt;=0.8)</f>
        <v>0</v>
      </c>
    </row>
    <row r="46" spans="1:11" x14ac:dyDescent="0.3">
      <c r="J46" s="185">
        <v>0</v>
      </c>
    </row>
    <row r="47" spans="1:11" x14ac:dyDescent="0.3">
      <c r="J47" s="185">
        <v>0</v>
      </c>
    </row>
    <row r="48" spans="1:11" x14ac:dyDescent="0.3">
      <c r="J48" s="185">
        <v>0</v>
      </c>
    </row>
    <row r="49" spans="10:10" x14ac:dyDescent="0.3">
      <c r="J49" s="185">
        <v>0</v>
      </c>
    </row>
    <row r="50" spans="10:10" x14ac:dyDescent="0.3">
      <c r="J50" s="185">
        <v>0</v>
      </c>
    </row>
    <row r="51" spans="10:10" x14ac:dyDescent="0.3">
      <c r="J51" s="185">
        <v>0</v>
      </c>
    </row>
    <row r="52" spans="10:10" x14ac:dyDescent="0.3">
      <c r="J52" s="185">
        <v>0</v>
      </c>
    </row>
    <row r="53" spans="10:10" x14ac:dyDescent="0.3">
      <c r="J53" s="185">
        <v>0</v>
      </c>
    </row>
    <row r="54" spans="10:10" x14ac:dyDescent="0.3">
      <c r="J54" s="185">
        <v>0</v>
      </c>
    </row>
    <row r="55" spans="10:10" x14ac:dyDescent="0.3">
      <c r="J55" s="185">
        <v>0</v>
      </c>
    </row>
    <row r="56" spans="10:10" x14ac:dyDescent="0.3">
      <c r="J56" s="185">
        <v>0</v>
      </c>
    </row>
    <row r="57" spans="10:10" x14ac:dyDescent="0.3">
      <c r="J57" s="185">
        <v>0</v>
      </c>
    </row>
    <row r="58" spans="10:10" x14ac:dyDescent="0.3">
      <c r="J58" s="185">
        <v>0</v>
      </c>
    </row>
    <row r="59" spans="10:10" x14ac:dyDescent="0.3">
      <c r="J59" s="185">
        <v>0</v>
      </c>
    </row>
    <row r="60" spans="10:10" x14ac:dyDescent="0.3">
      <c r="J60" s="185">
        <v>0</v>
      </c>
    </row>
    <row r="61" spans="10:10" x14ac:dyDescent="0.3">
      <c r="J61" s="185">
        <v>0</v>
      </c>
    </row>
    <row r="62" spans="10:10" x14ac:dyDescent="0.3">
      <c r="J62" s="185">
        <v>0</v>
      </c>
    </row>
    <row r="63" spans="10:10" x14ac:dyDescent="0.3">
      <c r="J63" s="185">
        <v>0</v>
      </c>
    </row>
    <row r="64" spans="10:10" x14ac:dyDescent="0.3">
      <c r="J64" s="185">
        <v>0</v>
      </c>
    </row>
    <row r="65" spans="10:10" x14ac:dyDescent="0.3">
      <c r="J65" s="185">
        <v>0</v>
      </c>
    </row>
    <row r="66" spans="10:10" x14ac:dyDescent="0.3">
      <c r="J66" s="185">
        <v>0</v>
      </c>
    </row>
    <row r="67" spans="10:10" x14ac:dyDescent="0.3">
      <c r="J67" s="185">
        <v>0</v>
      </c>
    </row>
  </sheetData>
  <autoFilter ref="A2:K37" xr:uid="{00000000-0001-0000-0000-000000000000}">
    <filterColumn colId="0" showButton="0"/>
    <filterColumn colId="2" showButton="0"/>
    <filterColumn colId="3" showButton="0"/>
    <filterColumn colId="4" showButton="0"/>
    <filterColumn colId="5" showButton="0"/>
    <filterColumn colId="6" showButton="0"/>
    <filterColumn colId="8" showButton="0"/>
    <filterColumn colId="9" showButton="0"/>
  </autoFilter>
  <mergeCells count="52">
    <mergeCell ref="K33:K34"/>
    <mergeCell ref="A39:C39"/>
    <mergeCell ref="D39:G39"/>
    <mergeCell ref="D40:G40"/>
    <mergeCell ref="A33:A34"/>
    <mergeCell ref="B33:B34"/>
    <mergeCell ref="D33:D34"/>
    <mergeCell ref="E33:E34"/>
    <mergeCell ref="F33:F34"/>
    <mergeCell ref="G33:G34"/>
    <mergeCell ref="G27:G28"/>
    <mergeCell ref="K27:K28"/>
    <mergeCell ref="A24:A25"/>
    <mergeCell ref="B24:B25"/>
    <mergeCell ref="D24:D25"/>
    <mergeCell ref="E24:E25"/>
    <mergeCell ref="F24:F25"/>
    <mergeCell ref="A27:A28"/>
    <mergeCell ref="B27:B28"/>
    <mergeCell ref="D27:D28"/>
    <mergeCell ref="E27:E28"/>
    <mergeCell ref="F27:F28"/>
    <mergeCell ref="A19:A20"/>
    <mergeCell ref="B19:B20"/>
    <mergeCell ref="K19:K20"/>
    <mergeCell ref="G24:G25"/>
    <mergeCell ref="K24:K25"/>
    <mergeCell ref="A11:B12"/>
    <mergeCell ref="C11:K12"/>
    <mergeCell ref="A13:A14"/>
    <mergeCell ref="B13:B14"/>
    <mergeCell ref="C13:C14"/>
    <mergeCell ref="D13:D14"/>
    <mergeCell ref="E13:E14"/>
    <mergeCell ref="F13:G13"/>
    <mergeCell ref="H13:H14"/>
    <mergeCell ref="I13:I14"/>
    <mergeCell ref="J13:J14"/>
    <mergeCell ref="K13:K14"/>
    <mergeCell ref="A8:B8"/>
    <mergeCell ref="C8:K8"/>
    <mergeCell ref="A9:B9"/>
    <mergeCell ref="C9:K9"/>
    <mergeCell ref="A10:B10"/>
    <mergeCell ref="C10:K10"/>
    <mergeCell ref="A7:B7"/>
    <mergeCell ref="C7:K7"/>
    <mergeCell ref="A2:B5"/>
    <mergeCell ref="C2:H5"/>
    <mergeCell ref="I2:K5"/>
    <mergeCell ref="A6:B6"/>
    <mergeCell ref="C6:K6"/>
  </mergeCells>
  <pageMargins left="0.23622047244094491" right="0.23622047244094491" top="0.74803149606299213" bottom="0.74803149606299213" header="0.31496062992125984" footer="0.31496062992125984"/>
  <pageSetup paperSize="5"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B63AB-8BE0-4110-8073-44F962BE6C97}">
  <dimension ref="A2:A6"/>
  <sheetViews>
    <sheetView workbookViewId="0">
      <selection activeCell="A2" sqref="A2:A6"/>
    </sheetView>
  </sheetViews>
  <sheetFormatPr baseColWidth="10" defaultRowHeight="14.4" x14ac:dyDescent="0.3"/>
  <cols>
    <col min="1" max="1" width="54.109375" style="32" customWidth="1"/>
  </cols>
  <sheetData>
    <row r="2" spans="1:1" x14ac:dyDescent="0.3">
      <c r="A2" s="34" t="s">
        <v>99</v>
      </c>
    </row>
    <row r="3" spans="1:1" s="29" customFormat="1" ht="45" customHeight="1" x14ac:dyDescent="0.3">
      <c r="A3" s="35" t="s">
        <v>95</v>
      </c>
    </row>
    <row r="4" spans="1:1" s="29" customFormat="1" ht="45" customHeight="1" x14ac:dyDescent="0.3">
      <c r="A4" s="35" t="s">
        <v>96</v>
      </c>
    </row>
    <row r="5" spans="1:1" s="29" customFormat="1" ht="45" customHeight="1" x14ac:dyDescent="0.3">
      <c r="A5" s="35" t="s">
        <v>97</v>
      </c>
    </row>
    <row r="6" spans="1:1" s="29" customFormat="1" ht="45" customHeight="1" x14ac:dyDescent="0.3">
      <c r="A6" s="35" t="s">
        <v>98</v>
      </c>
    </row>
  </sheetData>
  <conditionalFormatting sqref="A2:A6">
    <cfRule type="containsText" dxfId="4" priority="5" operator="containsText" text="1">
      <formula>NOT(ISERROR(SEARCH("1",A2)))</formula>
    </cfRule>
  </conditionalFormatting>
  <conditionalFormatting sqref="A3:A6">
    <cfRule type="containsText" dxfId="3" priority="1" operator="containsText" text="4">
      <formula>NOT(ISERROR(SEARCH("4",A3)))</formula>
    </cfRule>
    <cfRule type="containsText" dxfId="2" priority="2" operator="containsText" text="3">
      <formula>NOT(ISERROR(SEARCH("3",A3)))</formula>
    </cfRule>
    <cfRule type="containsText" dxfId="1" priority="3" operator="containsText" text="2">
      <formula>NOT(ISERROR(SEARCH("2",A3)))</formula>
    </cfRule>
    <cfRule type="containsText" dxfId="0" priority="4" operator="containsText" text="2">
      <formula>NOT(ISERROR(SEARCH("2",A3)))</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A9DD6-021F-458A-88B8-EA8FD51CCA22}">
  <dimension ref="A1:L16"/>
  <sheetViews>
    <sheetView topLeftCell="A49" zoomScale="110" zoomScaleNormal="110" workbookViewId="0">
      <selection activeCell="D14" sqref="D14"/>
    </sheetView>
  </sheetViews>
  <sheetFormatPr baseColWidth="10" defaultColWidth="11.44140625" defaultRowHeight="15.6" x14ac:dyDescent="0.3"/>
  <cols>
    <col min="1" max="1" width="5.6640625" style="244" customWidth="1"/>
    <col min="2" max="2" width="10.109375" style="257" customWidth="1"/>
    <col min="3" max="3" width="27.33203125" style="244" customWidth="1"/>
    <col min="4" max="4" width="50.109375" style="244" customWidth="1"/>
    <col min="5" max="5" width="12.33203125" style="244" bestFit="1" customWidth="1"/>
    <col min="6" max="6" width="9.44140625" style="244" customWidth="1"/>
    <col min="7" max="7" width="9.33203125" style="244" bestFit="1" customWidth="1"/>
    <col min="8" max="8" width="10.5546875" style="244" customWidth="1"/>
    <col min="9" max="9" width="13" style="244" customWidth="1"/>
    <col min="10" max="11" width="13.88671875" style="244" customWidth="1"/>
    <col min="12" max="12" width="33.109375" style="301" customWidth="1"/>
    <col min="13" max="13" width="14.88671875" style="244" customWidth="1"/>
    <col min="14" max="16384" width="11.44140625" style="244"/>
  </cols>
  <sheetData>
    <row r="1" spans="1:12" x14ac:dyDescent="0.3">
      <c r="A1" s="393" t="s">
        <v>1307</v>
      </c>
      <c r="B1" s="393"/>
      <c r="C1" s="393"/>
      <c r="D1" s="393"/>
      <c r="E1" s="393"/>
      <c r="F1" s="393"/>
      <c r="G1" s="393"/>
      <c r="H1" s="393"/>
      <c r="I1" s="393"/>
      <c r="J1" s="393"/>
      <c r="K1" s="393"/>
      <c r="L1" s="393"/>
    </row>
    <row r="2" spans="1:12" s="256" customFormat="1" ht="62.4" x14ac:dyDescent="0.3">
      <c r="A2" s="245" t="s">
        <v>467</v>
      </c>
      <c r="B2" s="245" t="s">
        <v>148</v>
      </c>
      <c r="C2" s="245" t="s">
        <v>149</v>
      </c>
      <c r="D2" s="245" t="s">
        <v>150</v>
      </c>
      <c r="E2" s="245" t="s">
        <v>800</v>
      </c>
      <c r="F2" s="245" t="s">
        <v>797</v>
      </c>
      <c r="G2" s="245" t="s">
        <v>798</v>
      </c>
      <c r="H2" s="245" t="s">
        <v>1050</v>
      </c>
      <c r="I2" s="245" t="s">
        <v>1051</v>
      </c>
      <c r="J2" s="245" t="s">
        <v>9</v>
      </c>
      <c r="K2" s="245" t="s">
        <v>799</v>
      </c>
      <c r="L2" s="245" t="s">
        <v>7</v>
      </c>
    </row>
    <row r="3" spans="1:12" ht="31.2" x14ac:dyDescent="0.3">
      <c r="A3" s="246">
        <v>1</v>
      </c>
      <c r="B3" s="247">
        <v>2023</v>
      </c>
      <c r="C3" s="339" t="s">
        <v>801</v>
      </c>
      <c r="D3" s="248" t="s">
        <v>152</v>
      </c>
      <c r="E3" s="254">
        <f>+COUNTA('CONSOLIDADO PDM'!E11:E26)</f>
        <v>16</v>
      </c>
      <c r="F3" s="254">
        <f>COUNTIF('CONSOLIDADO PDM'!N11:N26,"&gt;80%")</f>
        <v>1</v>
      </c>
      <c r="G3" s="254">
        <f t="shared" ref="G3:G13" si="0">+E3-F3</f>
        <v>15</v>
      </c>
      <c r="H3" s="255">
        <f>AVERAGE('CONSOLIDADO PDM'!N11:N26)</f>
        <v>0.16666666666666666</v>
      </c>
      <c r="I3" s="255">
        <f t="shared" ref="I3:I14" si="1">+F3/E3</f>
        <v>6.25E-2</v>
      </c>
      <c r="J3" s="250">
        <v>46022</v>
      </c>
      <c r="K3" s="251" t="str">
        <f t="shared" ref="K3:K13" si="2">IF(I3&gt;80%,"Efectivo","Inefectivo")</f>
        <v>Inefectivo</v>
      </c>
      <c r="L3" s="249" t="s">
        <v>1013</v>
      </c>
    </row>
    <row r="4" spans="1:12" ht="31.2" x14ac:dyDescent="0.3">
      <c r="A4" s="246">
        <v>2</v>
      </c>
      <c r="B4" s="247">
        <v>2023</v>
      </c>
      <c r="C4" s="339" t="s">
        <v>153</v>
      </c>
      <c r="D4" s="248" t="s">
        <v>154</v>
      </c>
      <c r="E4" s="252">
        <f>COUNTA('CONSOLIDADO PDM'!E27:E37)</f>
        <v>11</v>
      </c>
      <c r="F4" s="254">
        <f>COUNTIF('CONSOLIDADO PDM'!N27:N37,"&gt;80%")</f>
        <v>9</v>
      </c>
      <c r="G4" s="254">
        <f t="shared" si="0"/>
        <v>2</v>
      </c>
      <c r="H4" s="255">
        <f>AVERAGE('CONSOLIDADO PDM'!N27:N37)</f>
        <v>0.81818181818181823</v>
      </c>
      <c r="I4" s="255">
        <f t="shared" si="1"/>
        <v>0.81818181818181823</v>
      </c>
      <c r="J4" s="250">
        <v>45656</v>
      </c>
      <c r="K4" s="251" t="str">
        <f t="shared" si="2"/>
        <v>Efectivo</v>
      </c>
      <c r="L4" s="249"/>
    </row>
    <row r="5" spans="1:12" ht="32.25" customHeight="1" x14ac:dyDescent="0.3">
      <c r="A5" s="246">
        <v>3</v>
      </c>
      <c r="B5" s="247">
        <v>2023</v>
      </c>
      <c r="C5" s="339" t="s">
        <v>233</v>
      </c>
      <c r="D5" s="248" t="s">
        <v>234</v>
      </c>
      <c r="E5" s="252">
        <f>COUNTA('CONSOLIDADO PDM'!N38:N52)</f>
        <v>15</v>
      </c>
      <c r="F5" s="252">
        <f>COUNTIF('CONSOLIDADO PDM'!N38:N52,"&gt;80%")</f>
        <v>0</v>
      </c>
      <c r="G5" s="254">
        <f t="shared" si="0"/>
        <v>15</v>
      </c>
      <c r="H5" s="255">
        <f>AVERAGE('CONSOLIDADO PDM'!N38:N52)</f>
        <v>0.05</v>
      </c>
      <c r="I5" s="255">
        <f t="shared" si="1"/>
        <v>0</v>
      </c>
      <c r="J5" s="253">
        <v>45654</v>
      </c>
      <c r="K5" s="251" t="str">
        <f t="shared" si="2"/>
        <v>Inefectivo</v>
      </c>
      <c r="L5" s="249" t="s">
        <v>1013</v>
      </c>
    </row>
    <row r="6" spans="1:12" ht="21.75" customHeight="1" x14ac:dyDescent="0.3">
      <c r="A6" s="246">
        <v>4</v>
      </c>
      <c r="B6" s="247">
        <v>2023</v>
      </c>
      <c r="C6" s="339" t="s">
        <v>248</v>
      </c>
      <c r="D6" s="248" t="s">
        <v>249</v>
      </c>
      <c r="E6" s="252">
        <f>COUNTA('CONSOLIDADO PDM'!N53:N55)</f>
        <v>3</v>
      </c>
      <c r="F6" s="252">
        <f>COUNTIF('CONSOLIDADO PDM'!N53:N55,"&gt;80%")</f>
        <v>0</v>
      </c>
      <c r="G6" s="254">
        <f t="shared" si="0"/>
        <v>3</v>
      </c>
      <c r="H6" s="255">
        <f>AVERAGE('CONSOLIDADO PDM'!N53:N55)</f>
        <v>0</v>
      </c>
      <c r="I6" s="255">
        <f t="shared" si="1"/>
        <v>0</v>
      </c>
      <c r="J6" s="253">
        <v>45473</v>
      </c>
      <c r="K6" s="251" t="str">
        <f t="shared" si="2"/>
        <v>Inefectivo</v>
      </c>
      <c r="L6" s="249"/>
    </row>
    <row r="7" spans="1:12" ht="31.2" x14ac:dyDescent="0.3">
      <c r="A7" s="246">
        <v>5</v>
      </c>
      <c r="B7" s="247">
        <v>2023</v>
      </c>
      <c r="C7" s="339" t="s">
        <v>153</v>
      </c>
      <c r="D7" s="248" t="s">
        <v>360</v>
      </c>
      <c r="E7" s="252">
        <f>COUNTA('CONSOLIDADO PDM'!E56:E86)</f>
        <v>17</v>
      </c>
      <c r="F7" s="252">
        <f>COUNTIF('CONSOLIDADO PDM'!N56:N86,"&gt;80%")</f>
        <v>7</v>
      </c>
      <c r="G7" s="254">
        <f t="shared" si="0"/>
        <v>10</v>
      </c>
      <c r="H7" s="255">
        <f>AVERAGE('CONSOLIDADO PDM'!N56:N86)</f>
        <v>0.22580645161290322</v>
      </c>
      <c r="I7" s="255">
        <f t="shared" si="1"/>
        <v>0.41176470588235292</v>
      </c>
      <c r="J7" s="250">
        <v>45657</v>
      </c>
      <c r="K7" s="251" t="str">
        <f t="shared" si="2"/>
        <v>Inefectivo</v>
      </c>
      <c r="L7" s="249"/>
    </row>
    <row r="8" spans="1:12" ht="48" customHeight="1" x14ac:dyDescent="0.3">
      <c r="A8" s="246">
        <v>6</v>
      </c>
      <c r="B8" s="247">
        <v>2024</v>
      </c>
      <c r="C8" s="339" t="s">
        <v>153</v>
      </c>
      <c r="D8" s="248" t="s">
        <v>1306</v>
      </c>
      <c r="E8" s="254">
        <v>19</v>
      </c>
      <c r="F8" s="254">
        <v>0</v>
      </c>
      <c r="G8" s="254">
        <f t="shared" si="0"/>
        <v>19</v>
      </c>
      <c r="H8" s="255">
        <v>0</v>
      </c>
      <c r="I8" s="255">
        <f t="shared" si="1"/>
        <v>0</v>
      </c>
      <c r="J8" s="250">
        <v>46021</v>
      </c>
      <c r="K8" s="251" t="str">
        <f t="shared" si="2"/>
        <v>Inefectivo</v>
      </c>
      <c r="L8" s="249" t="s">
        <v>1165</v>
      </c>
    </row>
    <row r="9" spans="1:12" ht="31.2" x14ac:dyDescent="0.3">
      <c r="A9" s="246">
        <v>7</v>
      </c>
      <c r="B9" s="254">
        <v>2024</v>
      </c>
      <c r="C9" s="339" t="s">
        <v>233</v>
      </c>
      <c r="D9" s="249" t="s">
        <v>747</v>
      </c>
      <c r="E9" s="252">
        <f>COUNTA('CONSOLIDADO PDM'!E106:E116)</f>
        <v>11</v>
      </c>
      <c r="F9" s="252">
        <f>COUNTIF('CONSOLIDADO PDM'!N106:N116,"&gt;80%")</f>
        <v>0</v>
      </c>
      <c r="G9" s="254">
        <f t="shared" si="0"/>
        <v>11</v>
      </c>
      <c r="H9" s="255">
        <f>AVERAGE('CONSOLIDADO PDM'!N106:N116)</f>
        <v>0</v>
      </c>
      <c r="I9" s="255">
        <f t="shared" si="1"/>
        <v>0</v>
      </c>
      <c r="J9" s="250">
        <v>46022</v>
      </c>
      <c r="K9" s="251" t="str">
        <f t="shared" si="2"/>
        <v>Inefectivo</v>
      </c>
      <c r="L9" s="249" t="s">
        <v>1053</v>
      </c>
    </row>
    <row r="10" spans="1:12" ht="46.8" x14ac:dyDescent="0.3">
      <c r="A10" s="246">
        <v>8</v>
      </c>
      <c r="B10" s="254" t="s">
        <v>534</v>
      </c>
      <c r="C10" s="249" t="s">
        <v>533</v>
      </c>
      <c r="D10" s="249" t="s">
        <v>802</v>
      </c>
      <c r="E10" s="252">
        <f>COUNTA('CONSOLIDADO PDM'!E117:E130)</f>
        <v>14</v>
      </c>
      <c r="F10" s="252">
        <f>COUNTIF('CONSOLIDADO PDM'!N117:N130,"&gt;80%")</f>
        <v>6</v>
      </c>
      <c r="G10" s="254">
        <f t="shared" si="0"/>
        <v>8</v>
      </c>
      <c r="H10" s="255">
        <f>AVERAGE('CONSOLIDADO PDM'!N117:N130)</f>
        <v>0.46153846153846156</v>
      </c>
      <c r="I10" s="255">
        <f t="shared" si="1"/>
        <v>0.42857142857142855</v>
      </c>
      <c r="J10" s="250">
        <v>45291</v>
      </c>
      <c r="K10" s="251" t="str">
        <f t="shared" si="2"/>
        <v>Inefectivo</v>
      </c>
      <c r="L10" s="249"/>
    </row>
    <row r="11" spans="1:12" ht="31.2" x14ac:dyDescent="0.3">
      <c r="A11" s="246">
        <v>9</v>
      </c>
      <c r="B11" s="254">
        <v>2023</v>
      </c>
      <c r="C11" s="249" t="s">
        <v>716</v>
      </c>
      <c r="D11" s="249" t="s">
        <v>715</v>
      </c>
      <c r="E11" s="252">
        <f>COUNTA('CONSOLIDADO PDM'!E131:E170)</f>
        <v>40</v>
      </c>
      <c r="F11" s="252">
        <f>COUNTIF('CONSOLIDADO PDM'!N131:N170,"&gt;80%")</f>
        <v>19</v>
      </c>
      <c r="G11" s="254">
        <f t="shared" si="0"/>
        <v>21</v>
      </c>
      <c r="H11" s="255">
        <f>AVERAGE('CONSOLIDADO PDM'!N131:N170)</f>
        <v>0.63342500000000013</v>
      </c>
      <c r="I11" s="255">
        <f t="shared" si="1"/>
        <v>0.47499999999999998</v>
      </c>
      <c r="J11" s="250">
        <v>45473</v>
      </c>
      <c r="K11" s="251" t="str">
        <f t="shared" si="2"/>
        <v>Inefectivo</v>
      </c>
      <c r="L11" s="300"/>
    </row>
    <row r="12" spans="1:12" ht="31.2" x14ac:dyDescent="0.3">
      <c r="A12" s="246">
        <v>10</v>
      </c>
      <c r="B12" s="254">
        <v>2024</v>
      </c>
      <c r="C12" s="249" t="s">
        <v>153</v>
      </c>
      <c r="D12" s="249" t="s">
        <v>1011</v>
      </c>
      <c r="E12" s="252">
        <f>COUNTA('CONSOLIDADO PDM'!E171:E210)</f>
        <v>29</v>
      </c>
      <c r="F12" s="252">
        <f>COUNTIF('CONSOLIDADO PDM'!N171:N210,"&gt;80%")</f>
        <v>0</v>
      </c>
      <c r="G12" s="254">
        <f t="shared" si="0"/>
        <v>29</v>
      </c>
      <c r="H12" s="255">
        <f>AVERAGE('CONSOLIDADO PDM'!N171:N210)</f>
        <v>0</v>
      </c>
      <c r="I12" s="255">
        <f t="shared" si="1"/>
        <v>0</v>
      </c>
      <c r="J12" s="250">
        <v>45991</v>
      </c>
      <c r="K12" s="251" t="str">
        <f t="shared" si="2"/>
        <v>Inefectivo</v>
      </c>
      <c r="L12" s="300"/>
    </row>
    <row r="13" spans="1:12" ht="48" customHeight="1" x14ac:dyDescent="0.3">
      <c r="A13" s="246">
        <v>11</v>
      </c>
      <c r="B13" s="247">
        <v>2024</v>
      </c>
      <c r="C13" s="339" t="s">
        <v>153</v>
      </c>
      <c r="D13" s="248" t="s">
        <v>1054</v>
      </c>
      <c r="E13" s="254">
        <v>23</v>
      </c>
      <c r="F13" s="254">
        <v>2</v>
      </c>
      <c r="G13" s="254">
        <f t="shared" si="0"/>
        <v>21</v>
      </c>
      <c r="H13" s="255">
        <f>AVERAGE('CONSOLIDADO PDM'!N227:N252)</f>
        <v>0.49038461538461531</v>
      </c>
      <c r="I13" s="255">
        <f t="shared" si="1"/>
        <v>8.6956521739130432E-2</v>
      </c>
      <c r="J13" s="250">
        <v>46021</v>
      </c>
      <c r="K13" s="251" t="str">
        <f t="shared" si="2"/>
        <v>Inefectivo</v>
      </c>
      <c r="L13" s="249" t="s">
        <v>1165</v>
      </c>
    </row>
    <row r="14" spans="1:12" ht="31.2" x14ac:dyDescent="0.3">
      <c r="A14" s="246">
        <v>12</v>
      </c>
      <c r="B14" s="247">
        <v>2024</v>
      </c>
      <c r="C14" s="339" t="s">
        <v>1190</v>
      </c>
      <c r="D14" s="248" t="s">
        <v>1189</v>
      </c>
      <c r="E14" s="252">
        <v>19</v>
      </c>
      <c r="F14" s="252">
        <v>4</v>
      </c>
      <c r="G14" s="254">
        <f t="shared" ref="G14" si="3">+E14-F14</f>
        <v>15</v>
      </c>
      <c r="H14" s="255">
        <f>AVERAGE('CONSOLIDADO PDM'!N248:N270)</f>
        <v>0.44565217391304357</v>
      </c>
      <c r="I14" s="255">
        <f t="shared" si="1"/>
        <v>0.21052631578947367</v>
      </c>
      <c r="J14" s="250">
        <v>46022</v>
      </c>
      <c r="K14" s="251" t="str">
        <f t="shared" ref="K14" si="4">IF(I14&gt;80%,"Efectivo","Inefectivo")</f>
        <v>Inefectivo</v>
      </c>
      <c r="L14" s="249"/>
    </row>
    <row r="15" spans="1:12" ht="48" customHeight="1" x14ac:dyDescent="0.3">
      <c r="A15" s="246">
        <v>13</v>
      </c>
      <c r="B15" s="247">
        <v>2022</v>
      </c>
      <c r="C15" s="339" t="s">
        <v>801</v>
      </c>
      <c r="D15" s="248" t="s">
        <v>1014</v>
      </c>
      <c r="E15" s="254">
        <v>11</v>
      </c>
      <c r="F15" s="254">
        <v>8</v>
      </c>
      <c r="G15" s="254">
        <f>+E15-F15</f>
        <v>3</v>
      </c>
      <c r="H15" s="255">
        <f>AVERAGE('CONSOLIDADO PDM'!N211:N221)</f>
        <v>0.87727272727272709</v>
      </c>
      <c r="I15" s="255">
        <f t="shared" ref="I15" si="5">+F15/E15</f>
        <v>0.72727272727272729</v>
      </c>
      <c r="J15" s="250">
        <v>44893</v>
      </c>
      <c r="K15" s="251" t="str">
        <f>IF(I15&gt;80%,"Efectivo","Inefectivo")</f>
        <v>Inefectivo</v>
      </c>
      <c r="L15" s="249" t="s">
        <v>1052</v>
      </c>
    </row>
    <row r="16" spans="1:12" x14ac:dyDescent="0.3">
      <c r="C16" s="288" t="s">
        <v>1012</v>
      </c>
      <c r="D16" s="246">
        <f>COUNTA(D3:D15)</f>
        <v>13</v>
      </c>
      <c r="E16" s="246">
        <f>SUM(E3:E15)</f>
        <v>228</v>
      </c>
      <c r="F16" s="246">
        <f>SUM(F3:F15)</f>
        <v>56</v>
      </c>
      <c r="G16" s="246">
        <f>SUM(G3:G15)</f>
        <v>172</v>
      </c>
      <c r="H16" s="255">
        <f>AVERAGE(H3:H15)</f>
        <v>0.32068676265924889</v>
      </c>
      <c r="I16" s="255"/>
      <c r="J16" s="246"/>
      <c r="K16" s="251" t="str">
        <f t="shared" ref="K16" si="6">IF(H16&gt;80%,"Efectivo","Inefectivo")</f>
        <v>Inefectivo</v>
      </c>
    </row>
  </sheetData>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24FD5-6AE9-4C85-882F-6F14368497EF}">
  <dimension ref="B1:R33"/>
  <sheetViews>
    <sheetView topLeftCell="B1" zoomScaleNormal="100" workbookViewId="0">
      <selection activeCell="B10" sqref="B10:C11"/>
    </sheetView>
  </sheetViews>
  <sheetFormatPr baseColWidth="10" defaultRowHeight="14.4" x14ac:dyDescent="0.3"/>
  <cols>
    <col min="1" max="1" width="8.44140625" customWidth="1"/>
    <col min="2" max="2" width="4.6640625" customWidth="1"/>
    <col min="3" max="3" width="44.44140625" customWidth="1"/>
    <col min="4" max="4" width="24.109375" customWidth="1"/>
    <col min="5" max="5" width="11.109375" customWidth="1"/>
    <col min="6" max="6" width="14.6640625" customWidth="1"/>
    <col min="7" max="8" width="10.33203125" customWidth="1"/>
    <col min="9" max="9" width="20.5546875" customWidth="1"/>
    <col min="10" max="10" width="14.33203125" customWidth="1"/>
    <col min="11" max="11" width="6.5546875" customWidth="1"/>
    <col min="12" max="12" width="35.44140625" customWidth="1"/>
    <col min="13" max="13" width="16.88671875" customWidth="1"/>
    <col min="14" max="14" width="22.33203125" customWidth="1"/>
    <col min="15" max="15" width="4.5546875" customWidth="1"/>
    <col min="18" max="18" width="14.5546875" bestFit="1" customWidth="1"/>
  </cols>
  <sheetData>
    <row r="1" spans="2:18" x14ac:dyDescent="0.3">
      <c r="R1" t="s">
        <v>92</v>
      </c>
    </row>
    <row r="2" spans="2:18" ht="26.25" customHeight="1" x14ac:dyDescent="0.3">
      <c r="B2" s="428"/>
      <c r="C2" s="429"/>
      <c r="D2" s="432"/>
      <c r="E2" s="432"/>
      <c r="F2" s="432"/>
      <c r="G2" s="432"/>
      <c r="H2" s="432"/>
      <c r="I2" s="432"/>
      <c r="J2" s="432"/>
      <c r="K2" s="433" t="s">
        <v>23</v>
      </c>
      <c r="L2" s="434"/>
      <c r="R2" s="30" t="s">
        <v>90</v>
      </c>
    </row>
    <row r="3" spans="2:18" ht="29.25" customHeight="1" x14ac:dyDescent="0.3">
      <c r="B3" s="430"/>
      <c r="C3" s="431"/>
      <c r="D3" s="432"/>
      <c r="E3" s="432"/>
      <c r="F3" s="432"/>
      <c r="G3" s="432"/>
      <c r="H3" s="432"/>
      <c r="I3" s="432"/>
      <c r="J3" s="432"/>
      <c r="K3" s="435"/>
      <c r="L3" s="436"/>
      <c r="R3" s="30" t="s">
        <v>91</v>
      </c>
    </row>
    <row r="4" spans="2:18" ht="27.75" customHeight="1" x14ac:dyDescent="0.3">
      <c r="B4" s="430"/>
      <c r="C4" s="431"/>
      <c r="D4" s="432"/>
      <c r="E4" s="432"/>
      <c r="F4" s="432"/>
      <c r="G4" s="432"/>
      <c r="H4" s="432"/>
      <c r="I4" s="432"/>
      <c r="J4" s="432"/>
      <c r="K4" s="437"/>
      <c r="L4" s="438"/>
      <c r="R4" s="30" t="s">
        <v>94</v>
      </c>
    </row>
    <row r="5" spans="2:18" x14ac:dyDescent="0.3">
      <c r="B5" s="421" t="s">
        <v>14</v>
      </c>
      <c r="C5" s="421"/>
      <c r="D5" s="439" t="s">
        <v>43</v>
      </c>
      <c r="E5" s="439"/>
      <c r="F5" s="439"/>
      <c r="G5" s="439"/>
      <c r="H5" s="439"/>
      <c r="I5" s="439"/>
      <c r="J5" s="439"/>
      <c r="K5" s="439"/>
      <c r="L5" s="440"/>
    </row>
    <row r="6" spans="2:18" x14ac:dyDescent="0.3">
      <c r="B6" s="421" t="s">
        <v>15</v>
      </c>
      <c r="C6" s="421"/>
      <c r="D6" s="422" t="s">
        <v>19</v>
      </c>
      <c r="E6" s="422"/>
      <c r="F6" s="422"/>
      <c r="G6" s="422"/>
      <c r="H6" s="422"/>
      <c r="I6" s="422"/>
      <c r="J6" s="422"/>
      <c r="K6" s="422"/>
      <c r="L6" s="423"/>
    </row>
    <row r="7" spans="2:18" x14ac:dyDescent="0.3">
      <c r="B7" s="421" t="s">
        <v>16</v>
      </c>
      <c r="C7" s="421"/>
      <c r="D7" s="422">
        <v>2024</v>
      </c>
      <c r="E7" s="422"/>
      <c r="F7" s="422"/>
      <c r="G7" s="422"/>
      <c r="H7" s="422"/>
      <c r="I7" s="422"/>
      <c r="J7" s="422"/>
      <c r="K7" s="422"/>
      <c r="L7" s="423"/>
    </row>
    <row r="8" spans="2:18" x14ac:dyDescent="0.3">
      <c r="B8" s="421" t="s">
        <v>17</v>
      </c>
      <c r="C8" s="421"/>
      <c r="D8" s="422" t="s">
        <v>25</v>
      </c>
      <c r="E8" s="422"/>
      <c r="F8" s="422"/>
      <c r="G8" s="422"/>
      <c r="H8" s="422"/>
      <c r="I8" s="422"/>
      <c r="J8" s="422"/>
      <c r="K8" s="422"/>
      <c r="L8" s="423"/>
    </row>
    <row r="9" spans="2:18" ht="70.5" customHeight="1" x14ac:dyDescent="0.3">
      <c r="B9" s="424" t="s">
        <v>11</v>
      </c>
      <c r="C9" s="425"/>
      <c r="D9" s="426" t="s">
        <v>26</v>
      </c>
      <c r="E9" s="426"/>
      <c r="F9" s="426"/>
      <c r="G9" s="426"/>
      <c r="H9" s="426"/>
      <c r="I9" s="426"/>
      <c r="J9" s="426"/>
      <c r="K9" s="426"/>
      <c r="L9" s="427"/>
    </row>
    <row r="10" spans="2:18" ht="23.25" customHeight="1" x14ac:dyDescent="0.3">
      <c r="B10" s="403" t="s">
        <v>12</v>
      </c>
      <c r="C10" s="404"/>
      <c r="D10" s="407" t="s">
        <v>27</v>
      </c>
      <c r="E10" s="408"/>
      <c r="F10" s="408"/>
      <c r="G10" s="408"/>
      <c r="H10" s="408"/>
      <c r="I10" s="408"/>
      <c r="J10" s="408"/>
      <c r="K10" s="408"/>
      <c r="L10" s="409"/>
    </row>
    <row r="11" spans="2:18" ht="33" customHeight="1" x14ac:dyDescent="0.3">
      <c r="B11" s="405"/>
      <c r="C11" s="406"/>
      <c r="D11" s="410"/>
      <c r="E11" s="411"/>
      <c r="F11" s="411"/>
      <c r="G11" s="411"/>
      <c r="H11" s="411"/>
      <c r="I11" s="411"/>
      <c r="J11" s="411"/>
      <c r="K11" s="411"/>
      <c r="L11" s="412"/>
    </row>
    <row r="12" spans="2:18" x14ac:dyDescent="0.3">
      <c r="B12" s="413" t="s">
        <v>103</v>
      </c>
      <c r="C12" s="415" t="s">
        <v>10</v>
      </c>
      <c r="D12" s="416" t="s">
        <v>1</v>
      </c>
      <c r="E12" s="417" t="s">
        <v>2</v>
      </c>
      <c r="F12" s="418" t="s">
        <v>3</v>
      </c>
      <c r="G12" s="420" t="s">
        <v>4</v>
      </c>
      <c r="H12" s="420"/>
      <c r="I12" s="398" t="s">
        <v>5</v>
      </c>
      <c r="J12" s="398" t="s">
        <v>6</v>
      </c>
      <c r="K12" s="396" t="s">
        <v>18</v>
      </c>
      <c r="L12" s="398" t="s">
        <v>7</v>
      </c>
      <c r="M12" s="399" t="s">
        <v>92</v>
      </c>
      <c r="N12" s="399" t="s">
        <v>93</v>
      </c>
    </row>
    <row r="13" spans="2:18" ht="24" x14ac:dyDescent="0.3">
      <c r="B13" s="414"/>
      <c r="C13" s="415"/>
      <c r="D13" s="416"/>
      <c r="E13" s="417"/>
      <c r="F13" s="419"/>
      <c r="G13" s="38" t="s">
        <v>8</v>
      </c>
      <c r="H13" s="3" t="s">
        <v>9</v>
      </c>
      <c r="I13" s="398"/>
      <c r="J13" s="398"/>
      <c r="K13" s="397"/>
      <c r="L13" s="398"/>
      <c r="M13" s="399"/>
      <c r="N13" s="399"/>
    </row>
    <row r="14" spans="2:18" ht="124.5" customHeight="1" x14ac:dyDescent="0.3">
      <c r="B14" s="4">
        <v>1</v>
      </c>
      <c r="C14" s="6" t="s">
        <v>20</v>
      </c>
      <c r="D14" s="17" t="s">
        <v>48</v>
      </c>
      <c r="E14" s="18" t="s">
        <v>44</v>
      </c>
      <c r="F14" s="18" t="s">
        <v>45</v>
      </c>
      <c r="G14" s="19">
        <v>45458</v>
      </c>
      <c r="H14" s="19">
        <v>45565</v>
      </c>
      <c r="I14" s="18" t="s">
        <v>46</v>
      </c>
      <c r="J14" s="20" t="s">
        <v>47</v>
      </c>
      <c r="K14" s="26">
        <v>0.25</v>
      </c>
      <c r="L14" s="27" t="s">
        <v>80</v>
      </c>
      <c r="M14" s="31" t="str">
        <f ca="1">IF(AND(H14&lt;TODAY(),K14=0),"Alerta 1. Acciones con fecha de ejecución vencida sin evidencia de cumplimiento",IF(AND(H14&lt;TODAY(),AND(K14&gt;0,K14&lt;84%)),"Alerta 2. Acciones que se han identificado como inefectivas",IF(K14&gt;85%,"Cumplida"," ")))</f>
        <v>Alerta 2. Acciones que se han identificado como inefectivas</v>
      </c>
      <c r="N14" s="31" t="s">
        <v>100</v>
      </c>
      <c r="O14" s="33"/>
    </row>
    <row r="15" spans="2:18" ht="118.5" customHeight="1" x14ac:dyDescent="0.3">
      <c r="B15" s="4">
        <v>2</v>
      </c>
      <c r="C15" s="21" t="s">
        <v>28</v>
      </c>
      <c r="D15" s="17" t="s">
        <v>49</v>
      </c>
      <c r="E15" s="18" t="s">
        <v>44</v>
      </c>
      <c r="F15" s="18" t="s">
        <v>45</v>
      </c>
      <c r="G15" s="19">
        <v>45458</v>
      </c>
      <c r="H15" s="19">
        <v>45565</v>
      </c>
      <c r="I15" s="18" t="s">
        <v>50</v>
      </c>
      <c r="J15" s="20" t="s">
        <v>47</v>
      </c>
      <c r="K15" s="26">
        <v>0.25</v>
      </c>
      <c r="L15" s="27" t="s">
        <v>81</v>
      </c>
      <c r="M15" s="31" t="str">
        <f t="shared" ref="M15:M29" ca="1" si="0">IF(AND(H15&lt;TODAY(),K15=0),"Alerta 1. Acciones con fecha de ejecución vencida sin evidencia de cumplimiento",IF(AND(H15&lt;TODAY(),AND(K15&gt;0,K15&lt;84%)),"Alerta 2. Acciones que se han identificado como inefectivas",IF(K15&gt;85%,"Cumplida"," ")))</f>
        <v>Alerta 2. Acciones que se han identificado como inefectivas</v>
      </c>
      <c r="N15" s="31" t="s">
        <v>100</v>
      </c>
      <c r="O15" s="33"/>
    </row>
    <row r="16" spans="2:18" ht="129" customHeight="1" x14ac:dyDescent="0.3">
      <c r="B16" s="4">
        <v>3</v>
      </c>
      <c r="C16" s="6" t="s">
        <v>29</v>
      </c>
      <c r="D16" s="17" t="s">
        <v>51</v>
      </c>
      <c r="E16" s="18" t="s">
        <v>44</v>
      </c>
      <c r="F16" s="18" t="s">
        <v>45</v>
      </c>
      <c r="G16" s="19">
        <v>45292</v>
      </c>
      <c r="H16" s="19">
        <v>45657</v>
      </c>
      <c r="I16" s="18" t="s">
        <v>52</v>
      </c>
      <c r="J16" s="20" t="s">
        <v>53</v>
      </c>
      <c r="K16" s="28">
        <v>0.66666666666666663</v>
      </c>
      <c r="L16" s="8" t="s">
        <v>82</v>
      </c>
      <c r="M16" s="31" t="str">
        <f t="shared" ca="1" si="0"/>
        <v>Alerta 2. Acciones que se han identificado como inefectivas</v>
      </c>
      <c r="N16" s="31" t="s">
        <v>100</v>
      </c>
      <c r="O16" s="33"/>
    </row>
    <row r="17" spans="2:15" ht="139.5" customHeight="1" x14ac:dyDescent="0.3">
      <c r="B17" s="4">
        <v>4</v>
      </c>
      <c r="C17" s="6" t="s">
        <v>30</v>
      </c>
      <c r="D17" s="22" t="s">
        <v>54</v>
      </c>
      <c r="E17" s="18" t="s">
        <v>55</v>
      </c>
      <c r="F17" s="18" t="s">
        <v>24</v>
      </c>
      <c r="G17" s="19">
        <v>45444</v>
      </c>
      <c r="H17" s="19">
        <v>45504</v>
      </c>
      <c r="I17" s="18" t="s">
        <v>56</v>
      </c>
      <c r="J17" s="18" t="s">
        <v>56</v>
      </c>
      <c r="K17" s="7">
        <v>0</v>
      </c>
      <c r="L17" s="8" t="s">
        <v>83</v>
      </c>
      <c r="M17" s="31" t="str">
        <f t="shared" ca="1" si="0"/>
        <v>Alerta 1. Acciones con fecha de ejecución vencida sin evidencia de cumplimiento</v>
      </c>
      <c r="N17" s="31" t="s">
        <v>101</v>
      </c>
      <c r="O17" s="33"/>
    </row>
    <row r="18" spans="2:15" ht="174.75" customHeight="1" x14ac:dyDescent="0.3">
      <c r="B18" s="4">
        <v>5</v>
      </c>
      <c r="C18" s="6" t="s">
        <v>31</v>
      </c>
      <c r="D18" s="22" t="s">
        <v>57</v>
      </c>
      <c r="E18" s="18" t="s">
        <v>55</v>
      </c>
      <c r="F18" s="18" t="s">
        <v>24</v>
      </c>
      <c r="G18" s="19">
        <v>45444</v>
      </c>
      <c r="H18" s="19">
        <v>45504</v>
      </c>
      <c r="I18" s="18" t="s">
        <v>58</v>
      </c>
      <c r="J18" s="20" t="s">
        <v>59</v>
      </c>
      <c r="K18" s="7">
        <v>0</v>
      </c>
      <c r="L18" s="8" t="s">
        <v>83</v>
      </c>
      <c r="M18" s="31" t="str">
        <f t="shared" ca="1" si="0"/>
        <v>Alerta 1. Acciones con fecha de ejecución vencida sin evidencia de cumplimiento</v>
      </c>
      <c r="N18" s="31" t="s">
        <v>101</v>
      </c>
      <c r="O18" s="33"/>
    </row>
    <row r="19" spans="2:15" ht="139.5" customHeight="1" x14ac:dyDescent="0.3">
      <c r="B19" s="5">
        <v>6</v>
      </c>
      <c r="C19" s="24" t="s">
        <v>32</v>
      </c>
      <c r="D19" s="22" t="s">
        <v>60</v>
      </c>
      <c r="E19" s="18" t="s">
        <v>55</v>
      </c>
      <c r="F19" s="18" t="s">
        <v>24</v>
      </c>
      <c r="G19" s="19">
        <v>45444</v>
      </c>
      <c r="H19" s="19">
        <v>45504</v>
      </c>
      <c r="I19" s="18" t="s">
        <v>58</v>
      </c>
      <c r="J19" s="20" t="s">
        <v>59</v>
      </c>
      <c r="K19" s="7">
        <v>0</v>
      </c>
      <c r="L19" s="9" t="s">
        <v>84</v>
      </c>
      <c r="M19" s="31" t="str">
        <f t="shared" ca="1" si="0"/>
        <v>Alerta 1. Acciones con fecha de ejecución vencida sin evidencia de cumplimiento</v>
      </c>
      <c r="N19" s="31" t="s">
        <v>101</v>
      </c>
      <c r="O19" s="33"/>
    </row>
    <row r="20" spans="2:15" ht="208.5" customHeight="1" x14ac:dyDescent="0.3">
      <c r="B20" s="14">
        <v>7</v>
      </c>
      <c r="C20" s="15" t="s">
        <v>33</v>
      </c>
      <c r="D20" s="25" t="s">
        <v>85</v>
      </c>
      <c r="E20" s="18" t="s">
        <v>55</v>
      </c>
      <c r="F20" s="18" t="s">
        <v>24</v>
      </c>
      <c r="G20" s="19">
        <v>45444</v>
      </c>
      <c r="H20" s="19">
        <v>45657</v>
      </c>
      <c r="I20" s="18" t="s">
        <v>79</v>
      </c>
      <c r="J20" s="18" t="s">
        <v>79</v>
      </c>
      <c r="K20" s="16">
        <v>1</v>
      </c>
      <c r="L20" s="8" t="s">
        <v>86</v>
      </c>
      <c r="M20" s="31" t="str">
        <f t="shared" ca="1" si="0"/>
        <v>Cumplida</v>
      </c>
      <c r="N20" s="31" t="s">
        <v>102</v>
      </c>
      <c r="O20" s="33"/>
    </row>
    <row r="21" spans="2:15" ht="150" customHeight="1" x14ac:dyDescent="0.3">
      <c r="B21" s="8">
        <v>8</v>
      </c>
      <c r="C21" s="15" t="s">
        <v>34</v>
      </c>
      <c r="D21" s="17" t="s">
        <v>61</v>
      </c>
      <c r="E21" s="18" t="s">
        <v>55</v>
      </c>
      <c r="F21" s="18" t="s">
        <v>62</v>
      </c>
      <c r="G21" s="19">
        <v>45444</v>
      </c>
      <c r="H21" s="19">
        <v>45504</v>
      </c>
      <c r="I21" s="18" t="s">
        <v>63</v>
      </c>
      <c r="J21" s="18" t="s">
        <v>63</v>
      </c>
      <c r="K21" s="16">
        <v>0.5</v>
      </c>
      <c r="L21" s="8" t="s">
        <v>87</v>
      </c>
      <c r="M21" s="31" t="str">
        <f t="shared" ca="1" si="0"/>
        <v>Alerta 2. Acciones que se han identificado como inefectivas</v>
      </c>
      <c r="N21" s="31" t="s">
        <v>100</v>
      </c>
      <c r="O21" s="33"/>
    </row>
    <row r="22" spans="2:15" ht="108" customHeight="1" x14ac:dyDescent="0.3">
      <c r="B22" s="14">
        <v>9</v>
      </c>
      <c r="C22" s="15" t="s">
        <v>35</v>
      </c>
      <c r="D22" s="17" t="s">
        <v>64</v>
      </c>
      <c r="E22" s="18" t="s">
        <v>55</v>
      </c>
      <c r="F22" s="18" t="s">
        <v>62</v>
      </c>
      <c r="G22" s="19">
        <v>45444</v>
      </c>
      <c r="H22" s="19">
        <v>45505</v>
      </c>
      <c r="I22" s="18" t="s">
        <v>65</v>
      </c>
      <c r="J22" s="18" t="s">
        <v>65</v>
      </c>
      <c r="K22" s="16">
        <v>0</v>
      </c>
      <c r="L22" s="8" t="s">
        <v>88</v>
      </c>
      <c r="M22" s="31" t="str">
        <f t="shared" ca="1" si="0"/>
        <v>Alerta 1. Acciones con fecha de ejecución vencida sin evidencia de cumplimiento</v>
      </c>
      <c r="N22" s="31" t="s">
        <v>101</v>
      </c>
      <c r="O22" s="33"/>
    </row>
    <row r="23" spans="2:15" ht="114" customHeight="1" x14ac:dyDescent="0.3">
      <c r="B23" s="4">
        <v>10</v>
      </c>
      <c r="C23" s="15" t="s">
        <v>36</v>
      </c>
      <c r="D23" s="23" t="s">
        <v>66</v>
      </c>
      <c r="E23" s="18" t="s">
        <v>55</v>
      </c>
      <c r="F23" s="18" t="s">
        <v>62</v>
      </c>
      <c r="G23" s="19">
        <v>45444</v>
      </c>
      <c r="H23" s="19">
        <v>45657</v>
      </c>
      <c r="I23" s="18" t="s">
        <v>67</v>
      </c>
      <c r="J23" s="18" t="s">
        <v>67</v>
      </c>
      <c r="K23" s="16">
        <v>0</v>
      </c>
      <c r="L23" s="8" t="s">
        <v>83</v>
      </c>
      <c r="M23" s="31" t="str">
        <f t="shared" ca="1" si="0"/>
        <v>Alerta 1. Acciones con fecha de ejecución vencida sin evidencia de cumplimiento</v>
      </c>
      <c r="N23" s="31" t="s">
        <v>101</v>
      </c>
      <c r="O23" s="33"/>
    </row>
    <row r="24" spans="2:15" ht="104.25" customHeight="1" x14ac:dyDescent="0.3">
      <c r="B24" s="8">
        <v>11</v>
      </c>
      <c r="C24" s="15" t="s">
        <v>37</v>
      </c>
      <c r="D24" s="23" t="s">
        <v>68</v>
      </c>
      <c r="E24" s="18" t="s">
        <v>55</v>
      </c>
      <c r="F24" s="18" t="s">
        <v>62</v>
      </c>
      <c r="G24" s="19">
        <v>45444</v>
      </c>
      <c r="H24" s="19">
        <v>45657</v>
      </c>
      <c r="I24" s="18" t="s">
        <v>69</v>
      </c>
      <c r="J24" s="18" t="s">
        <v>69</v>
      </c>
      <c r="K24" s="16">
        <v>0</v>
      </c>
      <c r="L24" s="8" t="s">
        <v>83</v>
      </c>
      <c r="M24" s="31" t="str">
        <f t="shared" ca="1" si="0"/>
        <v>Alerta 1. Acciones con fecha de ejecución vencida sin evidencia de cumplimiento</v>
      </c>
      <c r="N24" s="31" t="s">
        <v>101</v>
      </c>
      <c r="O24" s="33"/>
    </row>
    <row r="25" spans="2:15" ht="129" customHeight="1" x14ac:dyDescent="0.3">
      <c r="B25" s="8">
        <v>12</v>
      </c>
      <c r="C25" s="15" t="s">
        <v>38</v>
      </c>
      <c r="D25" s="23" t="s">
        <v>70</v>
      </c>
      <c r="E25" s="18" t="s">
        <v>55</v>
      </c>
      <c r="F25" s="18" t="s">
        <v>62</v>
      </c>
      <c r="G25" s="19">
        <v>45444</v>
      </c>
      <c r="H25" s="19">
        <v>45657</v>
      </c>
      <c r="I25" s="18" t="s">
        <v>69</v>
      </c>
      <c r="J25" s="18" t="s">
        <v>69</v>
      </c>
      <c r="K25" s="16">
        <v>0</v>
      </c>
      <c r="L25" s="8" t="s">
        <v>83</v>
      </c>
      <c r="M25" s="31" t="str">
        <f t="shared" ca="1" si="0"/>
        <v>Alerta 1. Acciones con fecha de ejecución vencida sin evidencia de cumplimiento</v>
      </c>
      <c r="N25" s="31" t="s">
        <v>101</v>
      </c>
      <c r="O25" s="33"/>
    </row>
    <row r="26" spans="2:15" ht="200.25" customHeight="1" x14ac:dyDescent="0.3">
      <c r="B26" s="8">
        <v>13</v>
      </c>
      <c r="C26" s="15" t="s">
        <v>39</v>
      </c>
      <c r="D26" s="23" t="s">
        <v>71</v>
      </c>
      <c r="E26" s="18" t="s">
        <v>55</v>
      </c>
      <c r="F26" s="18" t="s">
        <v>62</v>
      </c>
      <c r="G26" s="19">
        <v>45444</v>
      </c>
      <c r="H26" s="19">
        <v>45657</v>
      </c>
      <c r="I26" s="18" t="s">
        <v>72</v>
      </c>
      <c r="J26" s="18" t="s">
        <v>72</v>
      </c>
      <c r="K26" s="16">
        <v>0</v>
      </c>
      <c r="L26" s="8" t="s">
        <v>83</v>
      </c>
      <c r="M26" s="31" t="str">
        <f t="shared" ca="1" si="0"/>
        <v>Alerta 1. Acciones con fecha de ejecución vencida sin evidencia de cumplimiento</v>
      </c>
      <c r="N26" s="31" t="s">
        <v>101</v>
      </c>
      <c r="O26" s="33"/>
    </row>
    <row r="27" spans="2:15" ht="107.25" customHeight="1" x14ac:dyDescent="0.3">
      <c r="B27" s="8">
        <v>14</v>
      </c>
      <c r="C27" s="15" t="s">
        <v>40</v>
      </c>
      <c r="D27" s="23" t="s">
        <v>73</v>
      </c>
      <c r="E27" s="18" t="s">
        <v>55</v>
      </c>
      <c r="F27" s="18" t="s">
        <v>62</v>
      </c>
      <c r="G27" s="19">
        <v>45444</v>
      </c>
      <c r="H27" s="19">
        <v>45657</v>
      </c>
      <c r="I27" s="18" t="s">
        <v>74</v>
      </c>
      <c r="J27" s="18" t="s">
        <v>74</v>
      </c>
      <c r="K27" s="16">
        <v>0</v>
      </c>
      <c r="L27" s="8" t="s">
        <v>83</v>
      </c>
      <c r="M27" s="31" t="str">
        <f t="shared" ca="1" si="0"/>
        <v>Alerta 1. Acciones con fecha de ejecución vencida sin evidencia de cumplimiento</v>
      </c>
      <c r="N27" s="31" t="s">
        <v>101</v>
      </c>
      <c r="O27" s="33"/>
    </row>
    <row r="28" spans="2:15" ht="107.25" customHeight="1" x14ac:dyDescent="0.3">
      <c r="B28" s="8">
        <v>15</v>
      </c>
      <c r="C28" s="15" t="s">
        <v>41</v>
      </c>
      <c r="D28" s="23" t="s">
        <v>75</v>
      </c>
      <c r="E28" s="18" t="s">
        <v>55</v>
      </c>
      <c r="F28" s="18" t="s">
        <v>62</v>
      </c>
      <c r="G28" s="19">
        <v>45444</v>
      </c>
      <c r="H28" s="19">
        <v>45657</v>
      </c>
      <c r="I28" s="18" t="s">
        <v>76</v>
      </c>
      <c r="J28" s="18" t="s">
        <v>76</v>
      </c>
      <c r="K28" s="16">
        <v>0</v>
      </c>
      <c r="L28" s="8" t="s">
        <v>83</v>
      </c>
      <c r="M28" s="31" t="str">
        <f t="shared" ca="1" si="0"/>
        <v>Alerta 1. Acciones con fecha de ejecución vencida sin evidencia de cumplimiento</v>
      </c>
      <c r="N28" s="31" t="s">
        <v>101</v>
      </c>
      <c r="O28" s="33"/>
    </row>
    <row r="29" spans="2:15" ht="257.25" customHeight="1" x14ac:dyDescent="0.3">
      <c r="B29" s="8">
        <v>16</v>
      </c>
      <c r="C29" s="15" t="s">
        <v>42</v>
      </c>
      <c r="D29" s="22" t="s">
        <v>77</v>
      </c>
      <c r="E29" s="18" t="s">
        <v>55</v>
      </c>
      <c r="F29" s="18" t="s">
        <v>62</v>
      </c>
      <c r="G29" s="19">
        <v>45444</v>
      </c>
      <c r="H29" s="19">
        <v>45657</v>
      </c>
      <c r="I29" s="18" t="s">
        <v>78</v>
      </c>
      <c r="J29" s="18" t="s">
        <v>78</v>
      </c>
      <c r="K29" s="16">
        <v>0</v>
      </c>
      <c r="L29" s="8" t="s">
        <v>89</v>
      </c>
      <c r="M29" s="31" t="str">
        <f t="shared" ca="1" si="0"/>
        <v>Alerta 1. Acciones con fecha de ejecución vencida sin evidencia de cumplimiento</v>
      </c>
      <c r="N29" s="31" t="s">
        <v>101</v>
      </c>
      <c r="O29" s="33"/>
    </row>
    <row r="30" spans="2:15" ht="45.75" customHeight="1" x14ac:dyDescent="0.3">
      <c r="B30" s="12"/>
      <c r="L30" s="1"/>
    </row>
    <row r="31" spans="2:15" x14ac:dyDescent="0.3">
      <c r="B31" s="400" t="s">
        <v>22</v>
      </c>
      <c r="C31" s="401"/>
      <c r="D31" s="401"/>
      <c r="E31" s="402" t="s">
        <v>21</v>
      </c>
      <c r="F31" s="402"/>
      <c r="G31" s="402"/>
      <c r="H31" s="402"/>
      <c r="L31" s="1"/>
    </row>
    <row r="32" spans="2:15" x14ac:dyDescent="0.3">
      <c r="B32" s="12" t="s">
        <v>13</v>
      </c>
      <c r="D32" s="2"/>
      <c r="E32" s="394">
        <v>45444</v>
      </c>
      <c r="F32" s="395"/>
      <c r="G32" s="395"/>
      <c r="H32" s="395"/>
      <c r="L32" s="1"/>
    </row>
    <row r="33" spans="2:12" x14ac:dyDescent="0.3">
      <c r="B33" s="13"/>
      <c r="C33" s="10"/>
      <c r="D33" s="10"/>
      <c r="E33" s="10"/>
      <c r="F33" s="10"/>
      <c r="G33" s="10"/>
      <c r="H33" s="10"/>
      <c r="I33" s="10"/>
      <c r="J33" s="10"/>
      <c r="K33" s="10"/>
      <c r="L33" s="11"/>
    </row>
  </sheetData>
  <autoFilter ref="G13:H29" xr:uid="{00000000-0001-0000-0000-000000000000}"/>
  <mergeCells count="30">
    <mergeCell ref="B6:C6"/>
    <mergeCell ref="D6:L6"/>
    <mergeCell ref="B2:C4"/>
    <mergeCell ref="D2:J4"/>
    <mergeCell ref="K2:L4"/>
    <mergeCell ref="B5:C5"/>
    <mergeCell ref="D5:L5"/>
    <mergeCell ref="B7:C7"/>
    <mergeCell ref="D7:L7"/>
    <mergeCell ref="B8:C8"/>
    <mergeCell ref="D8:L8"/>
    <mergeCell ref="B9:C9"/>
    <mergeCell ref="D9:L9"/>
    <mergeCell ref="B31:D31"/>
    <mergeCell ref="E31:H31"/>
    <mergeCell ref="B10:C11"/>
    <mergeCell ref="D10:L11"/>
    <mergeCell ref="B12:B13"/>
    <mergeCell ref="C12:C13"/>
    <mergeCell ref="D12:D13"/>
    <mergeCell ref="E12:E13"/>
    <mergeCell ref="F12:F13"/>
    <mergeCell ref="G12:H12"/>
    <mergeCell ref="I12:I13"/>
    <mergeCell ref="J12:J13"/>
    <mergeCell ref="E32:H32"/>
    <mergeCell ref="K12:K13"/>
    <mergeCell ref="L12:L13"/>
    <mergeCell ref="M12:M13"/>
    <mergeCell ref="N12:N13"/>
  </mergeCells>
  <conditionalFormatting sqref="M14:M29">
    <cfRule type="containsText" dxfId="28" priority="1" operator="containsText" text="2">
      <formula>NOT(ISERROR(SEARCH("2",M14)))</formula>
    </cfRule>
    <cfRule type="containsText" dxfId="27" priority="2" operator="containsText" text="Cumplida">
      <formula>NOT(ISERROR(SEARCH("Cumplida",M14)))</formula>
    </cfRule>
    <cfRule type="containsText" dxfId="26" priority="3" operator="containsText" text="Alerta 2">
      <formula>NOT(ISERROR(SEARCH("Alerta 2",M14)))</formula>
    </cfRule>
    <cfRule type="containsText" dxfId="25" priority="4" operator="containsText" text="Alerta 1">
      <formula>NOT(ISERROR(SEARCH("Alerta 1",M14)))</formula>
    </cfRule>
  </conditionalFormatting>
  <printOptions horizontalCentered="1" verticalCentered="1"/>
  <pageMargins left="0.11811023622047245" right="0.11811023622047245" top="0.15748031496062992" bottom="0.15748031496062992" header="0.31496062992125984" footer="0.31496062992125984"/>
  <pageSetup scale="7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808AA-4F95-4B88-A281-EC118E73EB9C}">
  <dimension ref="B2:N28"/>
  <sheetViews>
    <sheetView topLeftCell="B1" zoomScaleNormal="100" workbookViewId="0">
      <selection activeCell="D5" sqref="D5:L5"/>
    </sheetView>
  </sheetViews>
  <sheetFormatPr baseColWidth="10" defaultRowHeight="14.4" x14ac:dyDescent="0.3"/>
  <cols>
    <col min="1" max="1" width="8.44140625" customWidth="1"/>
    <col min="2" max="2" width="4.6640625" customWidth="1"/>
    <col min="3" max="3" width="35.88671875" customWidth="1"/>
    <col min="4" max="4" width="24.109375" customWidth="1"/>
    <col min="5" max="5" width="11.109375" customWidth="1"/>
    <col min="6" max="6" width="14.6640625" customWidth="1"/>
    <col min="7" max="8" width="10.33203125" customWidth="1"/>
    <col min="9" max="9" width="20.5546875" customWidth="1"/>
    <col min="10" max="10" width="11" customWidth="1"/>
    <col min="11" max="11" width="6.5546875" customWidth="1"/>
    <col min="12" max="12" width="18.33203125" customWidth="1"/>
    <col min="13" max="13" width="17.109375" customWidth="1"/>
    <col min="14" max="14" width="28" customWidth="1"/>
  </cols>
  <sheetData>
    <row r="2" spans="2:14" ht="15" customHeight="1" x14ac:dyDescent="0.3">
      <c r="B2" s="428"/>
      <c r="C2" s="429"/>
      <c r="D2" s="432" t="s">
        <v>155</v>
      </c>
      <c r="E2" s="432"/>
      <c r="F2" s="432"/>
      <c r="G2" s="432"/>
      <c r="H2" s="432"/>
      <c r="I2" s="432"/>
      <c r="J2" s="432"/>
      <c r="K2" s="467" t="s">
        <v>156</v>
      </c>
      <c r="L2" s="467"/>
    </row>
    <row r="3" spans="2:14" ht="15" customHeight="1" x14ac:dyDescent="0.3">
      <c r="B3" s="430"/>
      <c r="C3" s="431"/>
      <c r="D3" s="432"/>
      <c r="E3" s="432"/>
      <c r="F3" s="432"/>
      <c r="G3" s="432"/>
      <c r="H3" s="432"/>
      <c r="I3" s="432"/>
      <c r="J3" s="432"/>
      <c r="K3" s="467" t="s">
        <v>157</v>
      </c>
      <c r="L3" s="467"/>
    </row>
    <row r="4" spans="2:14" ht="15" customHeight="1" x14ac:dyDescent="0.3">
      <c r="B4" s="430"/>
      <c r="C4" s="431"/>
      <c r="D4" s="432"/>
      <c r="E4" s="432"/>
      <c r="F4" s="432"/>
      <c r="G4" s="432"/>
      <c r="H4" s="432"/>
      <c r="I4" s="432"/>
      <c r="J4" s="432"/>
      <c r="K4" s="467" t="s">
        <v>158</v>
      </c>
      <c r="L4" s="467"/>
    </row>
    <row r="5" spans="2:14" x14ac:dyDescent="0.3">
      <c r="B5" s="421" t="s">
        <v>14</v>
      </c>
      <c r="C5" s="421"/>
      <c r="D5" s="466" t="s">
        <v>159</v>
      </c>
      <c r="E5" s="439"/>
      <c r="F5" s="439"/>
      <c r="G5" s="439"/>
      <c r="H5" s="439"/>
      <c r="I5" s="439"/>
      <c r="J5" s="439"/>
      <c r="K5" s="439"/>
      <c r="L5" s="440"/>
    </row>
    <row r="6" spans="2:14" x14ac:dyDescent="0.3">
      <c r="B6" s="464" t="s">
        <v>15</v>
      </c>
      <c r="C6" s="464"/>
      <c r="D6" s="465" t="s">
        <v>160</v>
      </c>
      <c r="E6" s="422"/>
      <c r="F6" s="422"/>
      <c r="G6" s="422"/>
      <c r="H6" s="422"/>
      <c r="I6" s="422"/>
      <c r="J6" s="422"/>
      <c r="K6" s="422"/>
      <c r="L6" s="423"/>
    </row>
    <row r="7" spans="2:14" x14ac:dyDescent="0.3">
      <c r="B7" s="421" t="s">
        <v>16</v>
      </c>
      <c r="C7" s="421"/>
      <c r="D7" s="422">
        <v>2023</v>
      </c>
      <c r="E7" s="422"/>
      <c r="F7" s="422"/>
      <c r="G7" s="422"/>
      <c r="H7" s="422"/>
      <c r="I7" s="422"/>
      <c r="J7" s="422"/>
      <c r="K7" s="422"/>
      <c r="L7" s="423"/>
    </row>
    <row r="8" spans="2:14" x14ac:dyDescent="0.3">
      <c r="B8" s="421" t="s">
        <v>17</v>
      </c>
      <c r="C8" s="421"/>
      <c r="D8" s="422" t="s">
        <v>161</v>
      </c>
      <c r="E8" s="422"/>
      <c r="F8" s="422"/>
      <c r="G8" s="422"/>
      <c r="H8" s="422"/>
      <c r="I8" s="422"/>
      <c r="J8" s="422"/>
      <c r="K8" s="422"/>
      <c r="L8" s="423"/>
    </row>
    <row r="9" spans="2:14" ht="24" customHeight="1" x14ac:dyDescent="0.3">
      <c r="B9" s="446" t="s">
        <v>11</v>
      </c>
      <c r="C9" s="447"/>
      <c r="D9" s="448" t="s">
        <v>162</v>
      </c>
      <c r="E9" s="448"/>
      <c r="F9" s="448"/>
      <c r="G9" s="448"/>
      <c r="H9" s="448"/>
      <c r="I9" s="448"/>
      <c r="J9" s="448"/>
      <c r="K9" s="448"/>
      <c r="L9" s="449"/>
    </row>
    <row r="10" spans="2:14" ht="11.25" customHeight="1" x14ac:dyDescent="0.3">
      <c r="B10" s="450" t="s">
        <v>12</v>
      </c>
      <c r="C10" s="451"/>
      <c r="D10" s="454" t="s">
        <v>163</v>
      </c>
      <c r="E10" s="455"/>
      <c r="F10" s="455"/>
      <c r="G10" s="455"/>
      <c r="H10" s="455"/>
      <c r="I10" s="455"/>
      <c r="J10" s="455"/>
      <c r="K10" s="455"/>
      <c r="L10" s="456"/>
    </row>
    <row r="11" spans="2:14" x14ac:dyDescent="0.3">
      <c r="B11" s="452"/>
      <c r="C11" s="453"/>
      <c r="D11" s="457"/>
      <c r="E11" s="458"/>
      <c r="F11" s="458"/>
      <c r="G11" s="458"/>
      <c r="H11" s="458"/>
      <c r="I11" s="458"/>
      <c r="J11" s="458"/>
      <c r="K11" s="458"/>
      <c r="L11" s="459"/>
    </row>
    <row r="12" spans="2:14" x14ac:dyDescent="0.3">
      <c r="B12" s="413" t="s">
        <v>0</v>
      </c>
      <c r="C12" s="415" t="s">
        <v>10</v>
      </c>
      <c r="D12" s="416" t="s">
        <v>1</v>
      </c>
      <c r="E12" s="417" t="s">
        <v>2</v>
      </c>
      <c r="F12" s="418" t="s">
        <v>3</v>
      </c>
      <c r="G12" s="420" t="s">
        <v>4</v>
      </c>
      <c r="H12" s="420"/>
      <c r="I12" s="398" t="s">
        <v>5</v>
      </c>
      <c r="J12" s="398" t="s">
        <v>6</v>
      </c>
      <c r="K12" s="396" t="s">
        <v>18</v>
      </c>
      <c r="L12" s="398" t="s">
        <v>7</v>
      </c>
      <c r="M12" s="399" t="s">
        <v>92</v>
      </c>
      <c r="N12" s="399" t="s">
        <v>93</v>
      </c>
    </row>
    <row r="13" spans="2:14" ht="24" x14ac:dyDescent="0.3">
      <c r="B13" s="460"/>
      <c r="C13" s="461"/>
      <c r="D13" s="462"/>
      <c r="E13" s="418"/>
      <c r="F13" s="463"/>
      <c r="G13" s="37" t="s">
        <v>8</v>
      </c>
      <c r="H13" s="59" t="s">
        <v>9</v>
      </c>
      <c r="I13" s="396"/>
      <c r="J13" s="396"/>
      <c r="K13" s="444"/>
      <c r="L13" s="396"/>
      <c r="M13" s="445"/>
      <c r="N13" s="445"/>
    </row>
    <row r="14" spans="2:14" ht="195" customHeight="1" x14ac:dyDescent="0.3">
      <c r="B14" s="8">
        <v>1</v>
      </c>
      <c r="C14" s="27" t="s">
        <v>104</v>
      </c>
      <c r="D14" s="39" t="s">
        <v>105</v>
      </c>
      <c r="E14" s="40" t="s">
        <v>106</v>
      </c>
      <c r="F14" s="40" t="s">
        <v>107</v>
      </c>
      <c r="G14" s="41">
        <v>45323</v>
      </c>
      <c r="H14" s="41">
        <v>45595</v>
      </c>
      <c r="I14" s="40" t="s">
        <v>108</v>
      </c>
      <c r="J14" s="40" t="s">
        <v>109</v>
      </c>
      <c r="K14" s="42">
        <v>0</v>
      </c>
      <c r="L14" s="40" t="s">
        <v>110</v>
      </c>
      <c r="M14" s="31" t="str">
        <f ca="1">IF(AND(H14&lt;TODAY(),K14=0),"Alerta 1. Acciones con fecha de ejecución vencida sin evidencia de cumplimiento",IF(AND(H14&lt;TODAY(),AND(K14&gt;0,K14&lt;84%)),"Alerta 2. Acciones que se han identificado como inefectivas",IF(K14&gt;85%,"Cumplida"," ")))</f>
        <v>Alerta 1. Acciones con fecha de ejecución vencida sin evidencia de cumplimiento</v>
      </c>
      <c r="N14" s="31" t="s">
        <v>101</v>
      </c>
    </row>
    <row r="15" spans="2:14" ht="122.4" x14ac:dyDescent="0.3">
      <c r="B15" s="8">
        <v>2</v>
      </c>
      <c r="C15" s="31" t="s">
        <v>111</v>
      </c>
      <c r="D15" s="43" t="s">
        <v>112</v>
      </c>
      <c r="E15" s="40" t="s">
        <v>113</v>
      </c>
      <c r="F15" s="40" t="s">
        <v>114</v>
      </c>
      <c r="G15" s="41">
        <v>45324</v>
      </c>
      <c r="H15" s="41">
        <v>45595</v>
      </c>
      <c r="I15" s="40" t="s">
        <v>108</v>
      </c>
      <c r="J15" s="40" t="s">
        <v>115</v>
      </c>
      <c r="K15" s="42">
        <v>0</v>
      </c>
      <c r="L15" s="40" t="s">
        <v>116</v>
      </c>
      <c r="M15" s="31" t="str">
        <f t="shared" ref="M15:M24" ca="1" si="0">IF(AND(H15&lt;TODAY(),K15=0),"Alerta 1. Acciones con fecha de ejecución vencida sin evidencia de cumplimiento",IF(AND(H15&lt;TODAY(),AND(K15&gt;0,K15&lt;84%)),"Alerta 2. Acciones que se han identificado como inefectivas",IF(K15&gt;85%,"Cumplida"," ")))</f>
        <v>Alerta 1. Acciones con fecha de ejecución vencida sin evidencia de cumplimiento</v>
      </c>
      <c r="N15" s="31" t="s">
        <v>101</v>
      </c>
    </row>
    <row r="16" spans="2:14" ht="214.2" x14ac:dyDescent="0.3">
      <c r="B16" s="8">
        <v>3</v>
      </c>
      <c r="C16" s="27" t="s">
        <v>117</v>
      </c>
      <c r="D16" s="44" t="s">
        <v>118</v>
      </c>
      <c r="E16" s="40" t="s">
        <v>106</v>
      </c>
      <c r="F16" s="40" t="s">
        <v>107</v>
      </c>
      <c r="G16" s="45">
        <v>45323</v>
      </c>
      <c r="H16" s="45">
        <v>45656</v>
      </c>
      <c r="I16" s="40" t="s">
        <v>119</v>
      </c>
      <c r="J16" s="46" t="s">
        <v>120</v>
      </c>
      <c r="K16" s="47">
        <v>1</v>
      </c>
      <c r="L16" s="40" t="s">
        <v>121</v>
      </c>
      <c r="M16" s="31" t="str">
        <f t="shared" ca="1" si="0"/>
        <v>Cumplida</v>
      </c>
      <c r="N16" s="48"/>
    </row>
    <row r="17" spans="2:14" ht="163.19999999999999" x14ac:dyDescent="0.3">
      <c r="B17" s="8">
        <v>4</v>
      </c>
      <c r="C17" s="27" t="s">
        <v>122</v>
      </c>
      <c r="D17" s="49" t="s">
        <v>123</v>
      </c>
      <c r="E17" s="40" t="s">
        <v>124</v>
      </c>
      <c r="F17" s="40" t="s">
        <v>107</v>
      </c>
      <c r="G17" s="41">
        <v>45323</v>
      </c>
      <c r="H17" s="41">
        <v>45656</v>
      </c>
      <c r="I17" s="40" t="s">
        <v>125</v>
      </c>
      <c r="J17" s="40" t="s">
        <v>126</v>
      </c>
      <c r="K17" s="47">
        <v>1</v>
      </c>
      <c r="L17" s="40" t="s">
        <v>127</v>
      </c>
      <c r="M17" s="31" t="str">
        <f t="shared" ca="1" si="0"/>
        <v>Cumplida</v>
      </c>
      <c r="N17" s="48"/>
    </row>
    <row r="18" spans="2:14" ht="132.6" x14ac:dyDescent="0.3">
      <c r="B18" s="8">
        <v>5</v>
      </c>
      <c r="C18" s="27" t="s">
        <v>128</v>
      </c>
      <c r="D18" s="40" t="s">
        <v>129</v>
      </c>
      <c r="E18" s="40" t="s">
        <v>129</v>
      </c>
      <c r="F18" s="40" t="s">
        <v>129</v>
      </c>
      <c r="G18" s="41" t="s">
        <v>129</v>
      </c>
      <c r="H18" s="41" t="s">
        <v>129</v>
      </c>
      <c r="I18" s="40" t="s">
        <v>129</v>
      </c>
      <c r="J18" s="40" t="s">
        <v>129</v>
      </c>
      <c r="K18" s="47">
        <v>1</v>
      </c>
      <c r="L18" s="50" t="s">
        <v>130</v>
      </c>
      <c r="M18" s="31" t="str">
        <f t="shared" ca="1" si="0"/>
        <v>Cumplida</v>
      </c>
      <c r="N18" s="48"/>
    </row>
    <row r="19" spans="2:14" ht="163.19999999999999" x14ac:dyDescent="0.3">
      <c r="B19" s="8">
        <v>6</v>
      </c>
      <c r="C19" s="27" t="s">
        <v>131</v>
      </c>
      <c r="D19" s="40" t="s">
        <v>129</v>
      </c>
      <c r="E19" s="40" t="s">
        <v>129</v>
      </c>
      <c r="F19" s="40" t="s">
        <v>129</v>
      </c>
      <c r="G19" s="41" t="s">
        <v>129</v>
      </c>
      <c r="H19" s="41" t="s">
        <v>129</v>
      </c>
      <c r="I19" s="40" t="s">
        <v>129</v>
      </c>
      <c r="J19" s="40" t="s">
        <v>129</v>
      </c>
      <c r="K19" s="47">
        <v>1</v>
      </c>
      <c r="L19" s="50" t="s">
        <v>132</v>
      </c>
      <c r="M19" s="31" t="str">
        <f t="shared" ca="1" si="0"/>
        <v>Cumplida</v>
      </c>
      <c r="N19" s="48"/>
    </row>
    <row r="20" spans="2:14" ht="163.19999999999999" x14ac:dyDescent="0.3">
      <c r="B20" s="8">
        <v>7</v>
      </c>
      <c r="C20" s="27" t="s">
        <v>133</v>
      </c>
      <c r="D20" s="40" t="s">
        <v>134</v>
      </c>
      <c r="E20" s="40" t="s">
        <v>135</v>
      </c>
      <c r="F20" s="51" t="s">
        <v>136</v>
      </c>
      <c r="G20" s="45">
        <v>45292</v>
      </c>
      <c r="H20" s="45">
        <v>45565</v>
      </c>
      <c r="I20" s="40" t="s">
        <v>137</v>
      </c>
      <c r="J20" s="40" t="s">
        <v>138</v>
      </c>
      <c r="K20" s="47">
        <v>1</v>
      </c>
      <c r="L20" s="40" t="s">
        <v>139</v>
      </c>
      <c r="M20" s="31" t="str">
        <f t="shared" ca="1" si="0"/>
        <v>Cumplida</v>
      </c>
      <c r="N20" s="52"/>
    </row>
    <row r="21" spans="2:14" ht="234.6" x14ac:dyDescent="0.3">
      <c r="B21" s="8">
        <v>8</v>
      </c>
      <c r="C21" s="27" t="s">
        <v>140</v>
      </c>
      <c r="D21" s="40" t="s">
        <v>134</v>
      </c>
      <c r="E21" s="40" t="s">
        <v>135</v>
      </c>
      <c r="F21" s="51" t="s">
        <v>136</v>
      </c>
      <c r="G21" s="45">
        <v>45292</v>
      </c>
      <c r="H21" s="45">
        <v>45565</v>
      </c>
      <c r="I21" s="40" t="s">
        <v>137</v>
      </c>
      <c r="J21" s="40" t="s">
        <v>138</v>
      </c>
      <c r="K21" s="47">
        <v>1</v>
      </c>
      <c r="L21" s="40" t="s">
        <v>139</v>
      </c>
      <c r="M21" s="31" t="str">
        <f t="shared" ca="1" si="0"/>
        <v>Cumplida</v>
      </c>
      <c r="N21" s="52"/>
    </row>
    <row r="22" spans="2:14" ht="173.4" x14ac:dyDescent="0.3">
      <c r="B22" s="8">
        <v>9</v>
      </c>
      <c r="C22" s="27" t="s">
        <v>141</v>
      </c>
      <c r="D22" s="40" t="s">
        <v>134</v>
      </c>
      <c r="E22" s="40" t="s">
        <v>135</v>
      </c>
      <c r="F22" s="51" t="s">
        <v>136</v>
      </c>
      <c r="G22" s="45">
        <v>45292</v>
      </c>
      <c r="H22" s="45">
        <v>45565</v>
      </c>
      <c r="I22" s="40" t="s">
        <v>137</v>
      </c>
      <c r="J22" s="40" t="s">
        <v>138</v>
      </c>
      <c r="K22" s="47">
        <v>1</v>
      </c>
      <c r="L22" s="40" t="s">
        <v>139</v>
      </c>
      <c r="M22" s="31" t="str">
        <f t="shared" ca="1" si="0"/>
        <v>Cumplida</v>
      </c>
      <c r="N22" s="52"/>
    </row>
    <row r="23" spans="2:14" ht="214.2" x14ac:dyDescent="0.3">
      <c r="B23" s="8">
        <v>10</v>
      </c>
      <c r="C23" s="39" t="s">
        <v>142</v>
      </c>
      <c r="D23" s="40" t="s">
        <v>134</v>
      </c>
      <c r="E23" s="40" t="s">
        <v>135</v>
      </c>
      <c r="F23" s="51" t="s">
        <v>136</v>
      </c>
      <c r="G23" s="45">
        <v>45292</v>
      </c>
      <c r="H23" s="45">
        <v>45565</v>
      </c>
      <c r="I23" s="40" t="s">
        <v>137</v>
      </c>
      <c r="J23" s="40" t="s">
        <v>138</v>
      </c>
      <c r="K23" s="47">
        <v>1</v>
      </c>
      <c r="L23" s="40" t="s">
        <v>139</v>
      </c>
      <c r="M23" s="31" t="str">
        <f t="shared" ca="1" si="0"/>
        <v>Cumplida</v>
      </c>
      <c r="N23" s="48"/>
    </row>
    <row r="24" spans="2:14" ht="173.4" x14ac:dyDescent="0.3">
      <c r="B24" s="8">
        <v>11</v>
      </c>
      <c r="C24" s="8" t="s">
        <v>143</v>
      </c>
      <c r="D24" s="43" t="s">
        <v>144</v>
      </c>
      <c r="E24" s="8" t="s">
        <v>136</v>
      </c>
      <c r="F24" s="8" t="s">
        <v>136</v>
      </c>
      <c r="G24" s="53">
        <v>45323</v>
      </c>
      <c r="H24" s="45">
        <v>45565</v>
      </c>
      <c r="I24" s="8" t="s">
        <v>145</v>
      </c>
      <c r="J24" s="16" t="s">
        <v>146</v>
      </c>
      <c r="K24" s="16">
        <v>1</v>
      </c>
      <c r="L24" s="8" t="s">
        <v>147</v>
      </c>
      <c r="M24" s="31" t="str">
        <f t="shared" ca="1" si="0"/>
        <v>Cumplida</v>
      </c>
      <c r="N24" s="48"/>
    </row>
    <row r="25" spans="2:14" x14ac:dyDescent="0.3">
      <c r="B25" s="8"/>
      <c r="C25" s="39"/>
      <c r="D25" s="40"/>
      <c r="E25" s="40"/>
      <c r="F25" s="51"/>
      <c r="G25" s="45"/>
      <c r="H25" s="45"/>
      <c r="I25" s="40"/>
      <c r="J25" s="40"/>
      <c r="K25" s="48"/>
      <c r="L25" s="40"/>
      <c r="M25" s="60"/>
      <c r="N25" s="48"/>
    </row>
    <row r="26" spans="2:14" ht="61.5" customHeight="1" x14ac:dyDescent="0.3">
      <c r="B26" s="441" t="s">
        <v>164</v>
      </c>
      <c r="C26" s="442"/>
      <c r="D26" s="442"/>
      <c r="E26" s="442"/>
      <c r="F26" s="442"/>
      <c r="G26" s="442"/>
      <c r="H26" s="442"/>
      <c r="I26" s="442"/>
      <c r="J26" s="442"/>
      <c r="K26" s="442"/>
      <c r="L26" s="442"/>
      <c r="M26" s="60"/>
      <c r="N26" s="48"/>
    </row>
    <row r="27" spans="2:14" x14ac:dyDescent="0.3">
      <c r="B27" s="12" t="s">
        <v>13</v>
      </c>
      <c r="D27" s="2"/>
      <c r="E27" s="443" t="s">
        <v>165</v>
      </c>
      <c r="F27" s="402"/>
      <c r="G27" s="402"/>
      <c r="H27" s="402"/>
      <c r="L27" s="1"/>
      <c r="M27" s="61"/>
    </row>
    <row r="28" spans="2:14" x14ac:dyDescent="0.3">
      <c r="B28" s="13"/>
      <c r="C28" s="10"/>
      <c r="D28" s="10"/>
      <c r="E28" s="10"/>
      <c r="F28" s="10"/>
      <c r="G28" s="10"/>
      <c r="H28" s="10"/>
      <c r="I28" s="10"/>
      <c r="J28" s="10"/>
      <c r="K28" s="10"/>
      <c r="L28" s="11"/>
    </row>
  </sheetData>
  <mergeCells count="31">
    <mergeCell ref="B5:C5"/>
    <mergeCell ref="D5:L5"/>
    <mergeCell ref="B2:C4"/>
    <mergeCell ref="D2:J4"/>
    <mergeCell ref="K2:L2"/>
    <mergeCell ref="K3:L3"/>
    <mergeCell ref="K4:L4"/>
    <mergeCell ref="B6:C6"/>
    <mergeCell ref="D6:L6"/>
    <mergeCell ref="B7:C7"/>
    <mergeCell ref="D7:L7"/>
    <mergeCell ref="B8:C8"/>
    <mergeCell ref="D8:L8"/>
    <mergeCell ref="M12:M13"/>
    <mergeCell ref="N12:N13"/>
    <mergeCell ref="B9:C9"/>
    <mergeCell ref="D9:L9"/>
    <mergeCell ref="B10:C11"/>
    <mergeCell ref="D10:L11"/>
    <mergeCell ref="B12:B13"/>
    <mergeCell ref="C12:C13"/>
    <mergeCell ref="D12:D13"/>
    <mergeCell ref="E12:E13"/>
    <mergeCell ref="F12:F13"/>
    <mergeCell ref="G12:H12"/>
    <mergeCell ref="B26:L26"/>
    <mergeCell ref="E27:H27"/>
    <mergeCell ref="I12:I13"/>
    <mergeCell ref="J12:J13"/>
    <mergeCell ref="K12:K13"/>
    <mergeCell ref="L12:L13"/>
  </mergeCells>
  <conditionalFormatting sqref="M14:M24">
    <cfRule type="containsText" dxfId="24" priority="1" operator="containsText" text="2">
      <formula>NOT(ISERROR(SEARCH("2",M14)))</formula>
    </cfRule>
    <cfRule type="containsText" dxfId="23" priority="2" operator="containsText" text="Cumplida">
      <formula>NOT(ISERROR(SEARCH("Cumplida",M14)))</formula>
    </cfRule>
    <cfRule type="containsText" dxfId="22" priority="3" operator="containsText" text="Alerta 2">
      <formula>NOT(ISERROR(SEARCH("Alerta 2",M14)))</formula>
    </cfRule>
    <cfRule type="containsText" dxfId="21" priority="4" operator="containsText" text="Alerta 1">
      <formula>NOT(ISERROR(SEARCH("Alerta 1",M14)))</formula>
    </cfRule>
  </conditionalFormatting>
  <pageMargins left="0.11811023622047244" right="0.11811023622047244" top="0.15748031496062992" bottom="0.15748031496062992" header="0.31496062992125984" footer="0.31496062992125984"/>
  <pageSetup paperSize="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51C2B-E6E1-4BF7-886F-43019F931262}">
  <dimension ref="B2:N32"/>
  <sheetViews>
    <sheetView topLeftCell="B3" zoomScaleNormal="100" workbookViewId="0">
      <selection activeCell="B14" sqref="B14:N28"/>
    </sheetView>
  </sheetViews>
  <sheetFormatPr baseColWidth="10" defaultRowHeight="14.4" x14ac:dyDescent="0.3"/>
  <cols>
    <col min="1" max="1" width="8.44140625" customWidth="1"/>
    <col min="2" max="2" width="4.6640625" customWidth="1"/>
    <col min="3" max="3" width="35.88671875" customWidth="1"/>
    <col min="4" max="4" width="24.109375" customWidth="1"/>
    <col min="5" max="5" width="11.109375" customWidth="1"/>
    <col min="6" max="6" width="14.6640625" customWidth="1"/>
    <col min="7" max="8" width="10.33203125" customWidth="1"/>
    <col min="9" max="9" width="20.5546875" customWidth="1"/>
    <col min="10" max="10" width="14.33203125" customWidth="1"/>
    <col min="11" max="11" width="6.5546875" customWidth="1"/>
    <col min="12" max="12" width="18.33203125" customWidth="1"/>
    <col min="13" max="13" width="21.5546875" customWidth="1"/>
    <col min="14" max="14" width="25.44140625" customWidth="1"/>
  </cols>
  <sheetData>
    <row r="2" spans="2:14" ht="15" customHeight="1" x14ac:dyDescent="0.3">
      <c r="B2" s="428"/>
      <c r="C2" s="429"/>
      <c r="D2" s="432"/>
      <c r="E2" s="432"/>
      <c r="F2" s="432"/>
      <c r="G2" s="432"/>
      <c r="H2" s="432"/>
      <c r="I2" s="432"/>
      <c r="J2" s="432"/>
      <c r="K2" s="433" t="s">
        <v>23</v>
      </c>
      <c r="L2" s="434"/>
    </row>
    <row r="3" spans="2:14" ht="15" customHeight="1" x14ac:dyDescent="0.3">
      <c r="B3" s="430"/>
      <c r="C3" s="431"/>
      <c r="D3" s="432"/>
      <c r="E3" s="432"/>
      <c r="F3" s="432"/>
      <c r="G3" s="432"/>
      <c r="H3" s="432"/>
      <c r="I3" s="432"/>
      <c r="J3" s="432"/>
      <c r="K3" s="435"/>
      <c r="L3" s="436"/>
    </row>
    <row r="4" spans="2:14" ht="15" customHeight="1" x14ac:dyDescent="0.3">
      <c r="B4" s="430"/>
      <c r="C4" s="431"/>
      <c r="D4" s="432"/>
      <c r="E4" s="432"/>
      <c r="F4" s="432"/>
      <c r="G4" s="432"/>
      <c r="H4" s="432"/>
      <c r="I4" s="432"/>
      <c r="J4" s="432"/>
      <c r="K4" s="437"/>
      <c r="L4" s="438"/>
    </row>
    <row r="5" spans="2:14" x14ac:dyDescent="0.3">
      <c r="B5" s="421" t="s">
        <v>14</v>
      </c>
      <c r="C5" s="421"/>
      <c r="D5" s="439" t="s">
        <v>235</v>
      </c>
      <c r="E5" s="439"/>
      <c r="F5" s="439"/>
      <c r="G5" s="439"/>
      <c r="H5" s="439"/>
      <c r="I5" s="439"/>
      <c r="J5" s="439"/>
      <c r="K5" s="439"/>
      <c r="L5" s="440"/>
    </row>
    <row r="6" spans="2:14" x14ac:dyDescent="0.3">
      <c r="B6" s="421" t="s">
        <v>15</v>
      </c>
      <c r="C6" s="421"/>
      <c r="D6" s="422" t="s">
        <v>19</v>
      </c>
      <c r="E6" s="422"/>
      <c r="F6" s="422"/>
      <c r="G6" s="422"/>
      <c r="H6" s="422"/>
      <c r="I6" s="422"/>
      <c r="J6" s="422"/>
      <c r="K6" s="422"/>
      <c r="L6" s="423"/>
    </row>
    <row r="7" spans="2:14" x14ac:dyDescent="0.3">
      <c r="B7" s="421" t="s">
        <v>16</v>
      </c>
      <c r="C7" s="421"/>
      <c r="D7" s="422">
        <v>2023</v>
      </c>
      <c r="E7" s="422"/>
      <c r="F7" s="422"/>
      <c r="G7" s="422"/>
      <c r="H7" s="422"/>
      <c r="I7" s="422"/>
      <c r="J7" s="422"/>
      <c r="K7" s="422"/>
      <c r="L7" s="423"/>
    </row>
    <row r="8" spans="2:14" x14ac:dyDescent="0.3">
      <c r="B8" s="421" t="s">
        <v>17</v>
      </c>
      <c r="C8" s="421"/>
      <c r="D8" s="422" t="s">
        <v>236</v>
      </c>
      <c r="E8" s="422"/>
      <c r="F8" s="422"/>
      <c r="G8" s="422"/>
      <c r="H8" s="422"/>
      <c r="I8" s="422"/>
      <c r="J8" s="422"/>
      <c r="K8" s="422"/>
      <c r="L8" s="423"/>
    </row>
    <row r="9" spans="2:14" ht="70.5" customHeight="1" x14ac:dyDescent="0.3">
      <c r="B9" s="446" t="s">
        <v>11</v>
      </c>
      <c r="C9" s="447"/>
      <c r="D9" s="448" t="s">
        <v>237</v>
      </c>
      <c r="E9" s="448"/>
      <c r="F9" s="448"/>
      <c r="G9" s="448"/>
      <c r="H9" s="448"/>
      <c r="I9" s="448"/>
      <c r="J9" s="448"/>
      <c r="K9" s="448"/>
      <c r="L9" s="449"/>
    </row>
    <row r="10" spans="2:14" ht="23.25" customHeight="1" x14ac:dyDescent="0.3">
      <c r="B10" s="450" t="s">
        <v>12</v>
      </c>
      <c r="C10" s="451"/>
      <c r="D10" s="454" t="s">
        <v>238</v>
      </c>
      <c r="E10" s="455"/>
      <c r="F10" s="455"/>
      <c r="G10" s="455"/>
      <c r="H10" s="455"/>
      <c r="I10" s="455"/>
      <c r="J10" s="455"/>
      <c r="K10" s="455"/>
      <c r="L10" s="456"/>
    </row>
    <row r="11" spans="2:14" ht="33" customHeight="1" x14ac:dyDescent="0.3">
      <c r="B11" s="452"/>
      <c r="C11" s="453"/>
      <c r="D11" s="457"/>
      <c r="E11" s="458"/>
      <c r="F11" s="458"/>
      <c r="G11" s="458"/>
      <c r="H11" s="458"/>
      <c r="I11" s="458"/>
      <c r="J11" s="458"/>
      <c r="K11" s="458"/>
      <c r="L11" s="459"/>
    </row>
    <row r="12" spans="2:14" x14ac:dyDescent="0.3">
      <c r="B12" s="413" t="s">
        <v>0</v>
      </c>
      <c r="C12" s="415" t="s">
        <v>10</v>
      </c>
      <c r="D12" s="416" t="s">
        <v>1</v>
      </c>
      <c r="E12" s="417" t="s">
        <v>2</v>
      </c>
      <c r="F12" s="418" t="s">
        <v>3</v>
      </c>
      <c r="G12" s="420" t="s">
        <v>4</v>
      </c>
      <c r="H12" s="420"/>
      <c r="I12" s="398" t="s">
        <v>5</v>
      </c>
      <c r="J12" s="398" t="s">
        <v>6</v>
      </c>
      <c r="K12" s="396" t="s">
        <v>18</v>
      </c>
      <c r="L12" s="398" t="s">
        <v>7</v>
      </c>
      <c r="M12" s="399" t="s">
        <v>92</v>
      </c>
      <c r="N12" s="399" t="s">
        <v>93</v>
      </c>
    </row>
    <row r="13" spans="2:14" ht="24" x14ac:dyDescent="0.3">
      <c r="B13" s="414"/>
      <c r="C13" s="415"/>
      <c r="D13" s="416"/>
      <c r="E13" s="417"/>
      <c r="F13" s="419"/>
      <c r="G13" s="38" t="s">
        <v>8</v>
      </c>
      <c r="H13" s="3" t="s">
        <v>9</v>
      </c>
      <c r="I13" s="398"/>
      <c r="J13" s="398"/>
      <c r="K13" s="397"/>
      <c r="L13" s="398"/>
      <c r="M13" s="399"/>
      <c r="N13" s="399"/>
    </row>
    <row r="14" spans="2:14" ht="90" customHeight="1" thickBot="1" x14ac:dyDescent="0.35">
      <c r="B14" s="4">
        <v>1</v>
      </c>
      <c r="C14" s="6" t="s">
        <v>20</v>
      </c>
      <c r="D14" s="17" t="s">
        <v>166</v>
      </c>
      <c r="E14" s="18" t="s">
        <v>167</v>
      </c>
      <c r="F14" s="18" t="s">
        <v>168</v>
      </c>
      <c r="G14" s="19">
        <v>45323</v>
      </c>
      <c r="H14" s="19">
        <v>45350</v>
      </c>
      <c r="I14" s="18" t="s">
        <v>169</v>
      </c>
      <c r="J14" s="20" t="s">
        <v>170</v>
      </c>
      <c r="K14" s="57">
        <v>0</v>
      </c>
      <c r="L14" s="62" t="s">
        <v>171</v>
      </c>
      <c r="M14" s="31" t="str">
        <f ca="1">IF(AND(H14&lt;TODAY(),K14=0),"Alerta 1. Acciones con fecha de ejecución vencida sin evidencia de cumplimiento",IF(AND(H14&lt;TODAY(),AND(K14&gt;0,K14&lt;84%)),"Alerta 2. Acciones que se han identificado como inefectivas",IF(K14&gt;85%,"Cumplida"," ")))</f>
        <v>Alerta 1. Acciones con fecha de ejecución vencida sin evidencia de cumplimiento</v>
      </c>
      <c r="N14" s="31" t="s">
        <v>101</v>
      </c>
    </row>
    <row r="15" spans="2:14" ht="108.75" customHeight="1" thickBot="1" x14ac:dyDescent="0.35">
      <c r="B15" s="4">
        <v>2</v>
      </c>
      <c r="C15" s="21" t="s">
        <v>172</v>
      </c>
      <c r="D15" s="17" t="s">
        <v>173</v>
      </c>
      <c r="E15" s="18" t="s">
        <v>167</v>
      </c>
      <c r="F15" s="18" t="s">
        <v>168</v>
      </c>
      <c r="G15" s="19">
        <v>45323</v>
      </c>
      <c r="H15" s="19">
        <v>45350</v>
      </c>
      <c r="I15" s="18" t="s">
        <v>169</v>
      </c>
      <c r="J15" s="20" t="s">
        <v>174</v>
      </c>
      <c r="K15" s="7">
        <v>0</v>
      </c>
      <c r="L15" s="63" t="s">
        <v>171</v>
      </c>
      <c r="M15" s="31" t="str">
        <f t="shared" ref="M15:M28" ca="1" si="0">IF(AND(H15&lt;TODAY(),K15=0),"Alerta 1. Acciones con fecha de ejecución vencida sin evidencia de cumplimiento",IF(AND(H15&lt;TODAY(),AND(K15&gt;0,K15&lt;84%)),"Alerta 2. Acciones que se han identificado como inefectivas",IF(K15&gt;85%,"Cumplida"," ")))</f>
        <v>Alerta 1. Acciones con fecha de ejecución vencida sin evidencia de cumplimiento</v>
      </c>
      <c r="N15" s="31" t="s">
        <v>101</v>
      </c>
    </row>
    <row r="16" spans="2:14" ht="98.25" customHeight="1" x14ac:dyDescent="0.3">
      <c r="B16" s="4">
        <v>3</v>
      </c>
      <c r="C16" s="6" t="s">
        <v>175</v>
      </c>
      <c r="D16" s="17" t="s">
        <v>176</v>
      </c>
      <c r="E16" s="18" t="s">
        <v>167</v>
      </c>
      <c r="F16" s="18" t="s">
        <v>168</v>
      </c>
      <c r="G16" s="19">
        <v>45323</v>
      </c>
      <c r="H16" s="19">
        <v>45350</v>
      </c>
      <c r="I16" s="18" t="s">
        <v>169</v>
      </c>
      <c r="J16" s="20" t="s">
        <v>177</v>
      </c>
      <c r="K16" s="7">
        <v>0</v>
      </c>
      <c r="L16" s="63" t="s">
        <v>171</v>
      </c>
      <c r="M16" s="31" t="str">
        <f t="shared" ca="1" si="0"/>
        <v>Alerta 1. Acciones con fecha de ejecución vencida sin evidencia de cumplimiento</v>
      </c>
      <c r="N16" s="31" t="s">
        <v>101</v>
      </c>
    </row>
    <row r="17" spans="2:14" ht="139.5" customHeight="1" thickBot="1" x14ac:dyDescent="0.35">
      <c r="B17" s="4">
        <v>4</v>
      </c>
      <c r="C17" s="6" t="s">
        <v>178</v>
      </c>
      <c r="D17" s="64" t="s">
        <v>179</v>
      </c>
      <c r="E17" s="18" t="s">
        <v>167</v>
      </c>
      <c r="F17" s="18" t="s">
        <v>168</v>
      </c>
      <c r="G17" s="19">
        <v>45292</v>
      </c>
      <c r="H17" s="19">
        <v>45322</v>
      </c>
      <c r="I17" s="18" t="s">
        <v>180</v>
      </c>
      <c r="J17" s="20" t="s">
        <v>181</v>
      </c>
      <c r="K17" s="7">
        <v>0</v>
      </c>
      <c r="L17" s="65" t="s">
        <v>182</v>
      </c>
      <c r="M17" s="31" t="str">
        <f t="shared" ca="1" si="0"/>
        <v>Alerta 1. Acciones con fecha de ejecución vencida sin evidencia de cumplimiento</v>
      </c>
      <c r="N17" s="31" t="s">
        <v>101</v>
      </c>
    </row>
    <row r="18" spans="2:14" ht="174.75" customHeight="1" thickBot="1" x14ac:dyDescent="0.35">
      <c r="B18" s="4">
        <v>5</v>
      </c>
      <c r="C18" s="6" t="s">
        <v>183</v>
      </c>
      <c r="D18" s="22" t="s">
        <v>184</v>
      </c>
      <c r="E18" s="18" t="s">
        <v>167</v>
      </c>
      <c r="F18" s="18" t="s">
        <v>168</v>
      </c>
      <c r="G18" s="19">
        <v>45292</v>
      </c>
      <c r="H18" s="19">
        <v>45322</v>
      </c>
      <c r="I18" s="18" t="s">
        <v>185</v>
      </c>
      <c r="J18" s="20" t="s">
        <v>186</v>
      </c>
      <c r="K18" s="7">
        <v>0</v>
      </c>
      <c r="L18" s="66" t="s">
        <v>187</v>
      </c>
      <c r="M18" s="31" t="str">
        <f t="shared" ca="1" si="0"/>
        <v>Alerta 1. Acciones con fecha de ejecución vencida sin evidencia de cumplimiento</v>
      </c>
      <c r="N18" s="31" t="s">
        <v>101</v>
      </c>
    </row>
    <row r="19" spans="2:14" ht="154.19999999999999" thickBot="1" x14ac:dyDescent="0.35">
      <c r="B19" s="5">
        <v>6</v>
      </c>
      <c r="C19" s="24" t="s">
        <v>188</v>
      </c>
      <c r="D19" s="25" t="s">
        <v>189</v>
      </c>
      <c r="E19" s="18" t="s">
        <v>167</v>
      </c>
      <c r="F19" s="18" t="s">
        <v>168</v>
      </c>
      <c r="G19" s="19">
        <v>45323</v>
      </c>
      <c r="H19" s="19">
        <v>45654</v>
      </c>
      <c r="I19" s="18" t="s">
        <v>190</v>
      </c>
      <c r="J19" s="20" t="s">
        <v>191</v>
      </c>
      <c r="K19" s="7">
        <v>0</v>
      </c>
      <c r="L19" s="67" t="s">
        <v>192</v>
      </c>
      <c r="M19" s="31" t="str">
        <f t="shared" ca="1" si="0"/>
        <v>Alerta 1. Acciones con fecha de ejecución vencida sin evidencia de cumplimiento</v>
      </c>
      <c r="N19" s="31" t="s">
        <v>101</v>
      </c>
    </row>
    <row r="20" spans="2:14" ht="208.5" customHeight="1" thickBot="1" x14ac:dyDescent="0.35">
      <c r="B20" s="14">
        <v>7</v>
      </c>
      <c r="C20" s="15" t="s">
        <v>193</v>
      </c>
      <c r="D20" s="25" t="s">
        <v>194</v>
      </c>
      <c r="E20" s="18" t="s">
        <v>167</v>
      </c>
      <c r="F20" s="18" t="s">
        <v>168</v>
      </c>
      <c r="G20" s="19">
        <v>45323</v>
      </c>
      <c r="H20" s="19">
        <v>45654</v>
      </c>
      <c r="I20" s="18" t="s">
        <v>195</v>
      </c>
      <c r="J20" s="20" t="s">
        <v>196</v>
      </c>
      <c r="K20" s="16">
        <v>0</v>
      </c>
      <c r="L20" s="67" t="s">
        <v>197</v>
      </c>
      <c r="M20" s="31" t="str">
        <f t="shared" ca="1" si="0"/>
        <v>Alerta 1. Acciones con fecha de ejecución vencida sin evidencia de cumplimiento</v>
      </c>
      <c r="N20" s="31" t="s">
        <v>101</v>
      </c>
    </row>
    <row r="21" spans="2:14" ht="150" customHeight="1" thickBot="1" x14ac:dyDescent="0.35">
      <c r="B21" s="8">
        <v>8</v>
      </c>
      <c r="C21" s="15" t="s">
        <v>198</v>
      </c>
      <c r="D21" s="17" t="s">
        <v>199</v>
      </c>
      <c r="E21" s="18" t="s">
        <v>167</v>
      </c>
      <c r="F21" s="18" t="s">
        <v>168</v>
      </c>
      <c r="G21" s="19">
        <v>45352</v>
      </c>
      <c r="H21" s="19">
        <v>45382</v>
      </c>
      <c r="I21" s="18" t="s">
        <v>200</v>
      </c>
      <c r="J21" s="20" t="s">
        <v>200</v>
      </c>
      <c r="K21" s="16">
        <v>0</v>
      </c>
      <c r="L21" s="65" t="s">
        <v>201</v>
      </c>
      <c r="M21" s="31" t="str">
        <f t="shared" ca="1" si="0"/>
        <v>Alerta 1. Acciones con fecha de ejecución vencida sin evidencia de cumplimiento</v>
      </c>
      <c r="N21" s="31" t="s">
        <v>101</v>
      </c>
    </row>
    <row r="22" spans="2:14" ht="125.4" thickBot="1" x14ac:dyDescent="0.35">
      <c r="B22" s="14">
        <v>9</v>
      </c>
      <c r="C22" s="15" t="s">
        <v>202</v>
      </c>
      <c r="D22" s="17" t="s">
        <v>203</v>
      </c>
      <c r="E22" s="18" t="s">
        <v>167</v>
      </c>
      <c r="F22" s="18" t="s">
        <v>168</v>
      </c>
      <c r="G22" s="19">
        <v>45352</v>
      </c>
      <c r="H22" s="19">
        <v>45382</v>
      </c>
      <c r="I22" s="18" t="s">
        <v>204</v>
      </c>
      <c r="J22" s="18" t="s">
        <v>204</v>
      </c>
      <c r="K22" s="16">
        <v>0</v>
      </c>
      <c r="L22" s="67" t="s">
        <v>205</v>
      </c>
      <c r="M22" s="31" t="str">
        <f t="shared" ca="1" si="0"/>
        <v>Alerta 1. Acciones con fecha de ejecución vencida sin evidencia de cumplimiento</v>
      </c>
      <c r="N22" s="31" t="s">
        <v>101</v>
      </c>
    </row>
    <row r="23" spans="2:14" ht="135" thickBot="1" x14ac:dyDescent="0.35">
      <c r="B23" s="4">
        <v>10</v>
      </c>
      <c r="C23" s="15" t="s">
        <v>206</v>
      </c>
      <c r="D23" s="23" t="s">
        <v>207</v>
      </c>
      <c r="E23" s="18" t="s">
        <v>167</v>
      </c>
      <c r="F23" s="18" t="s">
        <v>168</v>
      </c>
      <c r="G23" s="19">
        <v>45323</v>
      </c>
      <c r="H23" s="19">
        <v>45654</v>
      </c>
      <c r="I23" s="18" t="s">
        <v>208</v>
      </c>
      <c r="J23" s="18" t="s">
        <v>209</v>
      </c>
      <c r="K23" s="16">
        <v>0</v>
      </c>
      <c r="L23" s="66" t="s">
        <v>187</v>
      </c>
      <c r="M23" s="31" t="str">
        <f t="shared" ca="1" si="0"/>
        <v>Alerta 1. Acciones con fecha de ejecución vencida sin evidencia de cumplimiento</v>
      </c>
      <c r="N23" s="31" t="s">
        <v>101</v>
      </c>
    </row>
    <row r="24" spans="2:14" ht="104.25" customHeight="1" thickBot="1" x14ac:dyDescent="0.35">
      <c r="B24" s="8">
        <v>11</v>
      </c>
      <c r="C24" s="15" t="s">
        <v>210</v>
      </c>
      <c r="D24" s="23" t="s">
        <v>211</v>
      </c>
      <c r="E24" s="18" t="s">
        <v>167</v>
      </c>
      <c r="F24" s="18" t="s">
        <v>168</v>
      </c>
      <c r="G24" s="19">
        <v>45292</v>
      </c>
      <c r="H24" s="19">
        <v>45323</v>
      </c>
      <c r="I24" s="18" t="s">
        <v>212</v>
      </c>
      <c r="J24" s="18" t="s">
        <v>212</v>
      </c>
      <c r="K24" s="16">
        <v>0</v>
      </c>
      <c r="L24" s="67" t="s">
        <v>213</v>
      </c>
      <c r="M24" s="31" t="str">
        <f t="shared" ca="1" si="0"/>
        <v>Alerta 1. Acciones con fecha de ejecución vencida sin evidencia de cumplimiento</v>
      </c>
      <c r="N24" s="31" t="s">
        <v>101</v>
      </c>
    </row>
    <row r="25" spans="2:14" ht="159" customHeight="1" thickBot="1" x14ac:dyDescent="0.35">
      <c r="B25" s="8">
        <v>12</v>
      </c>
      <c r="C25" s="15" t="s">
        <v>214</v>
      </c>
      <c r="D25" s="23" t="s">
        <v>215</v>
      </c>
      <c r="E25" s="18" t="s">
        <v>167</v>
      </c>
      <c r="F25" s="18" t="s">
        <v>168</v>
      </c>
      <c r="G25" s="19">
        <v>45352</v>
      </c>
      <c r="H25" s="19">
        <v>45654</v>
      </c>
      <c r="I25" s="18" t="s">
        <v>216</v>
      </c>
      <c r="J25" s="18" t="s">
        <v>217</v>
      </c>
      <c r="K25" s="16">
        <v>0.75</v>
      </c>
      <c r="L25" s="67" t="s">
        <v>218</v>
      </c>
      <c r="M25" s="31" t="str">
        <f t="shared" ca="1" si="0"/>
        <v>Alerta 2. Acciones que se han identificado como inefectivas</v>
      </c>
      <c r="N25" s="31" t="s">
        <v>219</v>
      </c>
    </row>
    <row r="26" spans="2:14" ht="209.25" customHeight="1" thickBot="1" x14ac:dyDescent="0.35">
      <c r="B26" s="8">
        <v>13</v>
      </c>
      <c r="C26" s="15" t="s">
        <v>220</v>
      </c>
      <c r="D26" s="23" t="s">
        <v>221</v>
      </c>
      <c r="E26" s="18" t="s">
        <v>167</v>
      </c>
      <c r="F26" s="18" t="s">
        <v>24</v>
      </c>
      <c r="G26" s="19">
        <v>45323</v>
      </c>
      <c r="H26" s="19">
        <v>45351</v>
      </c>
      <c r="I26" s="18" t="s">
        <v>222</v>
      </c>
      <c r="J26" s="18" t="s">
        <v>222</v>
      </c>
      <c r="K26" s="16">
        <v>0</v>
      </c>
      <c r="L26" s="65" t="s">
        <v>223</v>
      </c>
      <c r="M26" s="31" t="str">
        <f t="shared" ca="1" si="0"/>
        <v>Alerta 1. Acciones con fecha de ejecución vencida sin evidencia de cumplimiento</v>
      </c>
      <c r="N26" s="31" t="s">
        <v>101</v>
      </c>
    </row>
    <row r="27" spans="2:14" ht="107.25" customHeight="1" x14ac:dyDescent="0.3">
      <c r="B27" s="8">
        <v>14</v>
      </c>
      <c r="C27" s="15" t="s">
        <v>224</v>
      </c>
      <c r="D27" s="17" t="s">
        <v>225</v>
      </c>
      <c r="E27" s="18" t="s">
        <v>167</v>
      </c>
      <c r="F27" s="18" t="s">
        <v>168</v>
      </c>
      <c r="G27" s="19">
        <v>45352</v>
      </c>
      <c r="H27" s="19">
        <v>45654</v>
      </c>
      <c r="I27" s="18" t="s">
        <v>226</v>
      </c>
      <c r="J27" s="18" t="s">
        <v>227</v>
      </c>
      <c r="K27" s="16">
        <v>0</v>
      </c>
      <c r="L27" s="62" t="s">
        <v>228</v>
      </c>
      <c r="M27" s="68" t="str">
        <f t="shared" ca="1" si="0"/>
        <v>Alerta 1. Acciones con fecha de ejecución vencida sin evidencia de cumplimiento</v>
      </c>
      <c r="N27" s="68" t="s">
        <v>101</v>
      </c>
    </row>
    <row r="28" spans="2:14" ht="278.25" customHeight="1" x14ac:dyDescent="0.3">
      <c r="B28" s="8">
        <v>15</v>
      </c>
      <c r="C28" s="15" t="s">
        <v>229</v>
      </c>
      <c r="D28" s="22" t="s">
        <v>230</v>
      </c>
      <c r="E28" s="18" t="s">
        <v>167</v>
      </c>
      <c r="F28" s="18" t="s">
        <v>168</v>
      </c>
      <c r="G28" s="19">
        <v>45292</v>
      </c>
      <c r="H28" s="19">
        <v>45322</v>
      </c>
      <c r="I28" s="18" t="s">
        <v>231</v>
      </c>
      <c r="J28" s="18" t="s">
        <v>231</v>
      </c>
      <c r="K28" s="16">
        <v>0</v>
      </c>
      <c r="L28" s="69" t="s">
        <v>232</v>
      </c>
      <c r="M28" s="31" t="str">
        <f t="shared" ca="1" si="0"/>
        <v>Alerta 1. Acciones con fecha de ejecución vencida sin evidencia de cumplimiento</v>
      </c>
      <c r="N28" s="31" t="s">
        <v>101</v>
      </c>
    </row>
    <row r="29" spans="2:14" ht="45.75" customHeight="1" x14ac:dyDescent="0.3">
      <c r="B29" s="12"/>
    </row>
    <row r="30" spans="2:14" x14ac:dyDescent="0.3">
      <c r="B30" s="400" t="s">
        <v>22</v>
      </c>
      <c r="C30" s="401"/>
      <c r="D30" s="401"/>
      <c r="E30" s="402" t="s">
        <v>21</v>
      </c>
      <c r="F30" s="402"/>
      <c r="G30" s="402"/>
      <c r="H30" s="402"/>
    </row>
    <row r="31" spans="2:14" x14ac:dyDescent="0.3">
      <c r="B31" s="12" t="s">
        <v>13</v>
      </c>
      <c r="D31" s="2"/>
      <c r="E31" s="394" t="s">
        <v>239</v>
      </c>
      <c r="F31" s="395"/>
      <c r="G31" s="395"/>
      <c r="H31" s="395"/>
    </row>
    <row r="32" spans="2:14" x14ac:dyDescent="0.3">
      <c r="B32" s="13"/>
      <c r="C32" s="10"/>
      <c r="D32" s="10"/>
      <c r="E32" s="10"/>
      <c r="F32" s="10"/>
      <c r="G32" s="10"/>
      <c r="H32" s="10"/>
      <c r="I32" s="10"/>
      <c r="J32" s="10"/>
      <c r="K32" s="10"/>
    </row>
  </sheetData>
  <mergeCells count="30">
    <mergeCell ref="B6:C6"/>
    <mergeCell ref="D6:L6"/>
    <mergeCell ref="B2:C4"/>
    <mergeCell ref="D2:J4"/>
    <mergeCell ref="K2:L4"/>
    <mergeCell ref="B5:C5"/>
    <mergeCell ref="D5:L5"/>
    <mergeCell ref="B7:C7"/>
    <mergeCell ref="D7:L7"/>
    <mergeCell ref="B8:C8"/>
    <mergeCell ref="D8:L8"/>
    <mergeCell ref="B9:C9"/>
    <mergeCell ref="D9:L9"/>
    <mergeCell ref="B30:D30"/>
    <mergeCell ref="E30:H30"/>
    <mergeCell ref="B10:C11"/>
    <mergeCell ref="D10:L11"/>
    <mergeCell ref="B12:B13"/>
    <mergeCell ref="C12:C13"/>
    <mergeCell ref="D12:D13"/>
    <mergeCell ref="E12:E13"/>
    <mergeCell ref="F12:F13"/>
    <mergeCell ref="G12:H12"/>
    <mergeCell ref="I12:I13"/>
    <mergeCell ref="J12:J13"/>
    <mergeCell ref="E31:H31"/>
    <mergeCell ref="K12:K13"/>
    <mergeCell ref="L12:L13"/>
    <mergeCell ref="M12:M13"/>
    <mergeCell ref="N12:N13"/>
  </mergeCells>
  <conditionalFormatting sqref="M14:M28">
    <cfRule type="containsText" dxfId="20" priority="1" operator="containsText" text="2">
      <formula>NOT(ISERROR(SEARCH("2",M14)))</formula>
    </cfRule>
    <cfRule type="containsText" dxfId="19" priority="2" operator="containsText" text="Cumplida">
      <formula>NOT(ISERROR(SEARCH("Cumplida",M14)))</formula>
    </cfRule>
    <cfRule type="containsText" dxfId="18" priority="3" operator="containsText" text="Alerta 2">
      <formula>NOT(ISERROR(SEARCH("Alerta 2",M14)))</formula>
    </cfRule>
    <cfRule type="containsText" dxfId="17" priority="4" operator="containsText" text="Alerta 1">
      <formula>NOT(ISERROR(SEARCH("Alerta 1",M14)))</formula>
    </cfRule>
  </conditionalFormatting>
  <pageMargins left="0.11811023622047244" right="0.11811023622047244" top="0.15748031496062992" bottom="0.15748031496062992" header="0.31496062992125984" footer="0.31496062992125984"/>
  <pageSetup paperSize="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AA9D6-B74E-4103-ADE7-FE7B822D2024}">
  <dimension ref="B2:N20"/>
  <sheetViews>
    <sheetView topLeftCell="B15" zoomScale="120" zoomScaleNormal="120" workbookViewId="0">
      <selection activeCell="F15" sqref="F15"/>
    </sheetView>
  </sheetViews>
  <sheetFormatPr baseColWidth="10" defaultRowHeight="14.4" x14ac:dyDescent="0.3"/>
  <cols>
    <col min="1" max="1" width="8.44140625" customWidth="1"/>
    <col min="2" max="2" width="4.6640625" customWidth="1"/>
    <col min="3" max="3" width="35.88671875" customWidth="1"/>
    <col min="4" max="4" width="24.109375" customWidth="1"/>
    <col min="5" max="5" width="11.109375" customWidth="1"/>
    <col min="6" max="6" width="14.6640625" customWidth="1"/>
    <col min="7" max="8" width="10.33203125" customWidth="1"/>
    <col min="9" max="9" width="20.5546875" customWidth="1"/>
    <col min="10" max="10" width="11" customWidth="1"/>
    <col min="11" max="11" width="6.5546875" customWidth="1"/>
    <col min="12" max="12" width="18.33203125" customWidth="1"/>
    <col min="13" max="13" width="14.109375" customWidth="1"/>
    <col min="14" max="14" width="23.88671875" customWidth="1"/>
  </cols>
  <sheetData>
    <row r="2" spans="2:14" ht="15" customHeight="1" x14ac:dyDescent="0.3">
      <c r="B2" s="428"/>
      <c r="C2" s="429"/>
      <c r="D2" s="432" t="s">
        <v>250</v>
      </c>
      <c r="E2" s="432"/>
      <c r="F2" s="432"/>
      <c r="G2" s="432"/>
      <c r="H2" s="432"/>
      <c r="I2" s="432"/>
      <c r="J2" s="432"/>
      <c r="K2" s="467" t="s">
        <v>156</v>
      </c>
      <c r="L2" s="467"/>
    </row>
    <row r="3" spans="2:14" ht="15" customHeight="1" x14ac:dyDescent="0.3">
      <c r="B3" s="430"/>
      <c r="C3" s="431"/>
      <c r="D3" s="432"/>
      <c r="E3" s="432"/>
      <c r="F3" s="432"/>
      <c r="G3" s="432"/>
      <c r="H3" s="432"/>
      <c r="I3" s="432"/>
      <c r="J3" s="432"/>
      <c r="K3" s="467" t="s">
        <v>157</v>
      </c>
      <c r="L3" s="467"/>
    </row>
    <row r="4" spans="2:14" ht="15" customHeight="1" x14ac:dyDescent="0.3">
      <c r="B4" s="430"/>
      <c r="C4" s="431"/>
      <c r="D4" s="432"/>
      <c r="E4" s="432"/>
      <c r="F4" s="432"/>
      <c r="G4" s="432"/>
      <c r="H4" s="432"/>
      <c r="I4" s="432"/>
      <c r="J4" s="432"/>
      <c r="K4" s="467" t="s">
        <v>158</v>
      </c>
      <c r="L4" s="467"/>
    </row>
    <row r="5" spans="2:14" x14ac:dyDescent="0.3">
      <c r="B5" s="421" t="s">
        <v>14</v>
      </c>
      <c r="C5" s="421"/>
      <c r="D5" s="466" t="s">
        <v>251</v>
      </c>
      <c r="E5" s="439"/>
      <c r="F5" s="439"/>
      <c r="G5" s="439"/>
      <c r="H5" s="439"/>
      <c r="I5" s="439"/>
      <c r="J5" s="439"/>
      <c r="K5" s="439"/>
      <c r="L5" s="440"/>
    </row>
    <row r="6" spans="2:14" x14ac:dyDescent="0.3">
      <c r="B6" s="464" t="s">
        <v>15</v>
      </c>
      <c r="C6" s="464"/>
      <c r="D6" s="465" t="s">
        <v>252</v>
      </c>
      <c r="E6" s="422"/>
      <c r="F6" s="422"/>
      <c r="G6" s="422"/>
      <c r="H6" s="422"/>
      <c r="I6" s="422"/>
      <c r="J6" s="422"/>
      <c r="K6" s="422"/>
      <c r="L6" s="423"/>
    </row>
    <row r="7" spans="2:14" x14ac:dyDescent="0.3">
      <c r="B7" s="421" t="s">
        <v>16</v>
      </c>
      <c r="C7" s="421"/>
      <c r="D7" s="422">
        <v>2023</v>
      </c>
      <c r="E7" s="422"/>
      <c r="F7" s="422"/>
      <c r="G7" s="422"/>
      <c r="H7" s="422"/>
      <c r="I7" s="422"/>
      <c r="J7" s="422"/>
      <c r="K7" s="422"/>
      <c r="L7" s="423"/>
    </row>
    <row r="8" spans="2:14" x14ac:dyDescent="0.3">
      <c r="B8" s="421" t="s">
        <v>17</v>
      </c>
      <c r="C8" s="421"/>
      <c r="D8" s="422" t="s">
        <v>253</v>
      </c>
      <c r="E8" s="422"/>
      <c r="F8" s="422"/>
      <c r="G8" s="422"/>
      <c r="H8" s="422"/>
      <c r="I8" s="422"/>
      <c r="J8" s="422"/>
      <c r="K8" s="422"/>
      <c r="L8" s="423"/>
    </row>
    <row r="9" spans="2:14" ht="24.75" customHeight="1" x14ac:dyDescent="0.3">
      <c r="B9" s="446" t="s">
        <v>11</v>
      </c>
      <c r="C9" s="447"/>
      <c r="D9" s="448" t="s">
        <v>254</v>
      </c>
      <c r="E9" s="448"/>
      <c r="F9" s="448"/>
      <c r="G9" s="448"/>
      <c r="H9" s="448"/>
      <c r="I9" s="448"/>
      <c r="J9" s="448"/>
      <c r="K9" s="448"/>
      <c r="L9" s="449"/>
    </row>
    <row r="10" spans="2:14" ht="11.25" customHeight="1" x14ac:dyDescent="0.3">
      <c r="B10" s="450" t="s">
        <v>12</v>
      </c>
      <c r="C10" s="451"/>
      <c r="D10" s="454" t="s">
        <v>255</v>
      </c>
      <c r="E10" s="455"/>
      <c r="F10" s="455"/>
      <c r="G10" s="455"/>
      <c r="H10" s="455"/>
      <c r="I10" s="455"/>
      <c r="J10" s="455"/>
      <c r="K10" s="455"/>
      <c r="L10" s="456"/>
    </row>
    <row r="11" spans="2:14" ht="12.75" customHeight="1" x14ac:dyDescent="0.3">
      <c r="B11" s="452"/>
      <c r="C11" s="453"/>
      <c r="D11" s="457"/>
      <c r="E11" s="458"/>
      <c r="F11" s="458"/>
      <c r="G11" s="458"/>
      <c r="H11" s="458"/>
      <c r="I11" s="458"/>
      <c r="J11" s="458"/>
      <c r="K11" s="458"/>
      <c r="L11" s="459"/>
    </row>
    <row r="12" spans="2:14" x14ac:dyDescent="0.3">
      <c r="B12" s="413" t="s">
        <v>0</v>
      </c>
      <c r="C12" s="415" t="s">
        <v>10</v>
      </c>
      <c r="D12" s="416" t="s">
        <v>1</v>
      </c>
      <c r="E12" s="417" t="s">
        <v>2</v>
      </c>
      <c r="F12" s="418" t="s">
        <v>3</v>
      </c>
      <c r="G12" s="420" t="s">
        <v>4</v>
      </c>
      <c r="H12" s="420"/>
      <c r="I12" s="398" t="s">
        <v>5</v>
      </c>
      <c r="J12" s="398" t="s">
        <v>6</v>
      </c>
      <c r="K12" s="396" t="s">
        <v>18</v>
      </c>
      <c r="L12" s="398" t="s">
        <v>7</v>
      </c>
      <c r="M12" s="399" t="s">
        <v>92</v>
      </c>
      <c r="N12" s="399" t="s">
        <v>93</v>
      </c>
    </row>
    <row r="13" spans="2:14" ht="24" x14ac:dyDescent="0.3">
      <c r="B13" s="414"/>
      <c r="C13" s="415"/>
      <c r="D13" s="416"/>
      <c r="E13" s="417"/>
      <c r="F13" s="419"/>
      <c r="G13" s="38" t="s">
        <v>8</v>
      </c>
      <c r="H13" s="3" t="s">
        <v>9</v>
      </c>
      <c r="I13" s="398"/>
      <c r="J13" s="398"/>
      <c r="K13" s="397"/>
      <c r="L13" s="398"/>
      <c r="M13" s="399"/>
      <c r="N13" s="399"/>
    </row>
    <row r="14" spans="2:14" ht="91.8" x14ac:dyDescent="0.3">
      <c r="B14" s="4">
        <v>1</v>
      </c>
      <c r="C14" s="55" t="s">
        <v>20</v>
      </c>
      <c r="D14" s="70" t="s">
        <v>240</v>
      </c>
      <c r="E14" s="4" t="s">
        <v>241</v>
      </c>
      <c r="F14" s="4" t="s">
        <v>242</v>
      </c>
      <c r="G14" s="56">
        <v>45406</v>
      </c>
      <c r="H14" s="56">
        <v>45473</v>
      </c>
      <c r="I14" s="4" t="s">
        <v>243</v>
      </c>
      <c r="J14" s="57">
        <v>1</v>
      </c>
      <c r="K14" s="57">
        <v>0</v>
      </c>
      <c r="L14" s="8"/>
      <c r="M14" s="31" t="str">
        <f ca="1">IF(AND(H14&lt;TODAY(),K14=0),"Alerta 1. Acciones con fecha de ejecución vencida sin evidencia de cumplimiento",IF(AND(H14&lt;TODAY(),AND(K14&gt;0,K14&lt;84%)),"Alerta 2. Acciones que se han identificado como inefectivas",IF(K14&gt;85%,"Cumplida"," ")))</f>
        <v>Alerta 1. Acciones con fecha de ejecución vencida sin evidencia de cumplimiento</v>
      </c>
      <c r="N14" s="31" t="s">
        <v>101</v>
      </c>
    </row>
    <row r="15" spans="2:14" ht="122.4" x14ac:dyDescent="0.3">
      <c r="B15" s="4">
        <v>2</v>
      </c>
      <c r="C15" s="55" t="s">
        <v>28</v>
      </c>
      <c r="D15" s="71" t="s">
        <v>244</v>
      </c>
      <c r="E15" s="4" t="s">
        <v>241</v>
      </c>
      <c r="F15" s="4" t="s">
        <v>242</v>
      </c>
      <c r="G15" s="56">
        <v>45406</v>
      </c>
      <c r="H15" s="56">
        <v>45473</v>
      </c>
      <c r="I15" s="5" t="s">
        <v>245</v>
      </c>
      <c r="J15" s="57">
        <v>1</v>
      </c>
      <c r="K15" s="7">
        <v>0</v>
      </c>
      <c r="L15" s="8"/>
      <c r="M15" s="31" t="str">
        <f t="shared" ref="M15:M16" ca="1" si="0">IF(AND(H15&lt;TODAY(),K15=0),"Alerta 1. Acciones con fecha de ejecución vencida sin evidencia de cumplimiento",IF(AND(H15&lt;TODAY(),AND(K15&gt;0,K15&lt;84%)),"Alerta 2. Acciones que se han identificado como inefectivas",IF(K15&gt;85%,"Cumplida"," ")))</f>
        <v>Alerta 1. Acciones con fecha de ejecución vencida sin evidencia de cumplimiento</v>
      </c>
      <c r="N15" s="31" t="s">
        <v>101</v>
      </c>
    </row>
    <row r="16" spans="2:14" ht="112.2" x14ac:dyDescent="0.3">
      <c r="B16" s="4">
        <v>3</v>
      </c>
      <c r="C16" s="55" t="s">
        <v>175</v>
      </c>
      <c r="D16" s="71" t="s">
        <v>246</v>
      </c>
      <c r="E16" s="4" t="s">
        <v>241</v>
      </c>
      <c r="F16" s="4" t="s">
        <v>242</v>
      </c>
      <c r="G16" s="56">
        <v>45406</v>
      </c>
      <c r="H16" s="56">
        <v>45473</v>
      </c>
      <c r="I16" s="5" t="s">
        <v>247</v>
      </c>
      <c r="J16" s="57">
        <v>1</v>
      </c>
      <c r="K16" s="7">
        <v>0</v>
      </c>
      <c r="L16" s="8"/>
      <c r="M16" s="31" t="str">
        <f t="shared" ca="1" si="0"/>
        <v>Alerta 1. Acciones con fecha de ejecución vencida sin evidencia de cumplimiento</v>
      </c>
      <c r="N16" s="31" t="s">
        <v>101</v>
      </c>
    </row>
    <row r="17" spans="2:12" x14ac:dyDescent="0.3">
      <c r="B17" s="72"/>
      <c r="C17" s="73"/>
    </row>
    <row r="18" spans="2:12" ht="61.5" customHeight="1" x14ac:dyDescent="0.3">
      <c r="B18" s="441" t="s">
        <v>256</v>
      </c>
      <c r="C18" s="442"/>
      <c r="D18" s="442"/>
      <c r="E18" s="442"/>
      <c r="F18" s="442"/>
      <c r="G18" s="442"/>
      <c r="H18" s="442"/>
      <c r="I18" s="442"/>
      <c r="J18" s="442"/>
      <c r="K18" s="442"/>
      <c r="L18" s="442"/>
    </row>
    <row r="19" spans="2:12" x14ac:dyDescent="0.3">
      <c r="B19" s="12" t="s">
        <v>13</v>
      </c>
      <c r="D19" s="2"/>
      <c r="E19" s="443" t="s">
        <v>257</v>
      </c>
      <c r="F19" s="402"/>
      <c r="G19" s="402"/>
      <c r="H19" s="402"/>
      <c r="L19" s="1"/>
    </row>
    <row r="20" spans="2:12" x14ac:dyDescent="0.3">
      <c r="B20" s="13"/>
      <c r="C20" s="10"/>
      <c r="D20" s="10"/>
      <c r="E20" s="10"/>
      <c r="F20" s="10"/>
      <c r="G20" s="10"/>
      <c r="H20" s="10"/>
      <c r="I20" s="10"/>
      <c r="J20" s="10"/>
      <c r="K20" s="10"/>
      <c r="L20" s="11"/>
    </row>
  </sheetData>
  <mergeCells count="31">
    <mergeCell ref="B5:C5"/>
    <mergeCell ref="D5:L5"/>
    <mergeCell ref="B2:C4"/>
    <mergeCell ref="D2:J4"/>
    <mergeCell ref="K2:L2"/>
    <mergeCell ref="K3:L3"/>
    <mergeCell ref="K4:L4"/>
    <mergeCell ref="B6:C6"/>
    <mergeCell ref="D6:L6"/>
    <mergeCell ref="B7:C7"/>
    <mergeCell ref="D7:L7"/>
    <mergeCell ref="B8:C8"/>
    <mergeCell ref="D8:L8"/>
    <mergeCell ref="M12:M13"/>
    <mergeCell ref="N12:N13"/>
    <mergeCell ref="B9:C9"/>
    <mergeCell ref="D9:L9"/>
    <mergeCell ref="B10:C11"/>
    <mergeCell ref="D10:L11"/>
    <mergeCell ref="B12:B13"/>
    <mergeCell ref="C12:C13"/>
    <mergeCell ref="D12:D13"/>
    <mergeCell ref="E12:E13"/>
    <mergeCell ref="F12:F13"/>
    <mergeCell ref="G12:H12"/>
    <mergeCell ref="B18:L18"/>
    <mergeCell ref="E19:H19"/>
    <mergeCell ref="I12:I13"/>
    <mergeCell ref="J12:J13"/>
    <mergeCell ref="K12:K13"/>
    <mergeCell ref="L12:L13"/>
  </mergeCells>
  <conditionalFormatting sqref="M14:M16">
    <cfRule type="containsText" dxfId="16" priority="1" operator="containsText" text="2">
      <formula>NOT(ISERROR(SEARCH("2",M14)))</formula>
    </cfRule>
    <cfRule type="containsText" dxfId="15" priority="2" operator="containsText" text="Cumplida">
      <formula>NOT(ISERROR(SEARCH("Cumplida",M14)))</formula>
    </cfRule>
    <cfRule type="containsText" dxfId="14" priority="3" operator="containsText" text="Alerta 2">
      <formula>NOT(ISERROR(SEARCH("Alerta 2",M14)))</formula>
    </cfRule>
    <cfRule type="containsText" dxfId="13" priority="4" operator="containsText" text="Alerta 1">
      <formula>NOT(ISERROR(SEARCH("Alerta 1",M14)))</formula>
    </cfRule>
  </conditionalFormatting>
  <pageMargins left="0.11811023622047244" right="0.11811023622047244" top="0.15748031496062992" bottom="0.15748031496062992" header="0.31496062992125984" footer="0.31496062992125984"/>
  <pageSetup paperSize="5" orientation="landscape"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CE419-1A5D-4519-BA14-8B2718F1B06F}">
  <dimension ref="A2:M48"/>
  <sheetViews>
    <sheetView topLeftCell="A13" zoomScale="90" zoomScaleNormal="90" workbookViewId="0">
      <selection activeCell="L5" sqref="L5"/>
    </sheetView>
  </sheetViews>
  <sheetFormatPr baseColWidth="10" defaultRowHeight="14.4" x14ac:dyDescent="0.3"/>
  <cols>
    <col min="1" max="1" width="4.6640625" customWidth="1"/>
    <col min="2" max="2" width="38.6640625" customWidth="1"/>
    <col min="3" max="3" width="35.33203125" customWidth="1"/>
    <col min="4" max="4" width="20" customWidth="1"/>
    <col min="5" max="5" width="20.44140625" customWidth="1"/>
    <col min="6" max="7" width="10.33203125" customWidth="1"/>
    <col min="8" max="8" width="17.44140625" customWidth="1"/>
    <col min="9" max="9" width="17.5546875" customWidth="1"/>
    <col min="10" max="10" width="9.44140625" bestFit="1" customWidth="1"/>
    <col min="11" max="11" width="25.88671875" customWidth="1"/>
    <col min="12" max="13" width="18.44140625" customWidth="1"/>
  </cols>
  <sheetData>
    <row r="2" spans="1:13" ht="15" customHeight="1" x14ac:dyDescent="0.3">
      <c r="A2" s="493"/>
      <c r="B2" s="494"/>
      <c r="C2" s="475"/>
      <c r="D2" s="497"/>
      <c r="E2" s="497"/>
      <c r="F2" s="497"/>
      <c r="G2" s="497"/>
      <c r="H2" s="497"/>
      <c r="I2" s="497"/>
      <c r="J2" s="479" t="s">
        <v>156</v>
      </c>
      <c r="K2" s="481"/>
    </row>
    <row r="3" spans="1:13" ht="15" customHeight="1" x14ac:dyDescent="0.3">
      <c r="A3" s="495"/>
      <c r="B3" s="496"/>
      <c r="C3" s="498"/>
      <c r="D3" s="499"/>
      <c r="E3" s="499"/>
      <c r="F3" s="499"/>
      <c r="G3" s="499"/>
      <c r="H3" s="499"/>
      <c r="I3" s="499"/>
      <c r="J3" s="500" t="s">
        <v>157</v>
      </c>
      <c r="K3" s="501"/>
    </row>
    <row r="4" spans="1:13" ht="15" customHeight="1" x14ac:dyDescent="0.3">
      <c r="A4" s="495"/>
      <c r="B4" s="496"/>
      <c r="C4" s="498"/>
      <c r="D4" s="499"/>
      <c r="E4" s="499"/>
      <c r="F4" s="499"/>
      <c r="G4" s="499"/>
      <c r="H4" s="499"/>
      <c r="I4" s="499"/>
      <c r="J4" s="500" t="s">
        <v>158</v>
      </c>
      <c r="K4" s="501"/>
    </row>
    <row r="5" spans="1:13" x14ac:dyDescent="0.3">
      <c r="A5" s="489" t="s">
        <v>14</v>
      </c>
      <c r="B5" s="489"/>
      <c r="C5" s="490" t="s">
        <v>159</v>
      </c>
      <c r="D5" s="491"/>
      <c r="E5" s="491"/>
      <c r="F5" s="491"/>
      <c r="G5" s="491"/>
      <c r="H5" s="491"/>
      <c r="I5" s="491"/>
      <c r="J5" s="491"/>
      <c r="K5" s="492"/>
    </row>
    <row r="6" spans="1:13" ht="37.5" customHeight="1" x14ac:dyDescent="0.3">
      <c r="A6" s="485" t="s">
        <v>15</v>
      </c>
      <c r="B6" s="485"/>
      <c r="C6" s="486" t="s">
        <v>361</v>
      </c>
      <c r="D6" s="487"/>
      <c r="E6" s="487"/>
      <c r="F6" s="487"/>
      <c r="G6" s="487"/>
      <c r="H6" s="487"/>
      <c r="I6" s="487"/>
      <c r="J6" s="487"/>
      <c r="K6" s="488"/>
    </row>
    <row r="7" spans="1:13" x14ac:dyDescent="0.3">
      <c r="A7" s="489" t="s">
        <v>16</v>
      </c>
      <c r="B7" s="489"/>
      <c r="C7" s="487">
        <v>2023</v>
      </c>
      <c r="D7" s="487"/>
      <c r="E7" s="487"/>
      <c r="F7" s="487"/>
      <c r="G7" s="487"/>
      <c r="H7" s="487"/>
      <c r="I7" s="487"/>
      <c r="J7" s="487"/>
      <c r="K7" s="488"/>
    </row>
    <row r="8" spans="1:13" x14ac:dyDescent="0.3">
      <c r="A8" s="489" t="s">
        <v>17</v>
      </c>
      <c r="B8" s="489"/>
      <c r="C8" s="487" t="s">
        <v>362</v>
      </c>
      <c r="D8" s="487"/>
      <c r="E8" s="487"/>
      <c r="F8" s="487"/>
      <c r="G8" s="487"/>
      <c r="H8" s="487"/>
      <c r="I8" s="487"/>
      <c r="J8" s="487"/>
      <c r="K8" s="488"/>
    </row>
    <row r="9" spans="1:13" ht="51.75" customHeight="1" x14ac:dyDescent="0.3">
      <c r="A9" s="471" t="s">
        <v>11</v>
      </c>
      <c r="B9" s="472"/>
      <c r="C9" s="473" t="s">
        <v>363</v>
      </c>
      <c r="D9" s="473"/>
      <c r="E9" s="473"/>
      <c r="F9" s="473"/>
      <c r="G9" s="473"/>
      <c r="H9" s="473"/>
      <c r="I9" s="473"/>
      <c r="J9" s="473"/>
      <c r="K9" s="474"/>
    </row>
    <row r="10" spans="1:13" ht="23.25" customHeight="1" x14ac:dyDescent="0.3">
      <c r="A10" s="475" t="s">
        <v>12</v>
      </c>
      <c r="B10" s="476"/>
      <c r="C10" s="479" t="s">
        <v>364</v>
      </c>
      <c r="D10" s="480"/>
      <c r="E10" s="480"/>
      <c r="F10" s="480"/>
      <c r="G10" s="480"/>
      <c r="H10" s="480"/>
      <c r="I10" s="480"/>
      <c r="J10" s="480"/>
      <c r="K10" s="481"/>
    </row>
    <row r="11" spans="1:13" ht="48.75" customHeight="1" x14ac:dyDescent="0.3">
      <c r="A11" s="477"/>
      <c r="B11" s="478"/>
      <c r="C11" s="482"/>
      <c r="D11" s="473"/>
      <c r="E11" s="473"/>
      <c r="F11" s="473"/>
      <c r="G11" s="473"/>
      <c r="H11" s="473"/>
      <c r="I11" s="473"/>
      <c r="J11" s="473"/>
      <c r="K11" s="474"/>
    </row>
    <row r="12" spans="1:13" x14ac:dyDescent="0.3">
      <c r="A12" s="483" t="s">
        <v>0</v>
      </c>
      <c r="B12" s="483" t="s">
        <v>10</v>
      </c>
      <c r="C12" s="483" t="s">
        <v>1</v>
      </c>
      <c r="D12" s="483" t="s">
        <v>2</v>
      </c>
      <c r="E12" s="483" t="s">
        <v>3</v>
      </c>
      <c r="F12" s="484" t="s">
        <v>4</v>
      </c>
      <c r="G12" s="484"/>
      <c r="H12" s="483" t="s">
        <v>5</v>
      </c>
      <c r="I12" s="483" t="s">
        <v>6</v>
      </c>
      <c r="J12" s="483" t="s">
        <v>18</v>
      </c>
      <c r="K12" s="483" t="s">
        <v>7</v>
      </c>
      <c r="L12" s="399" t="s">
        <v>92</v>
      </c>
      <c r="M12" s="399" t="s">
        <v>93</v>
      </c>
    </row>
    <row r="13" spans="1:13" ht="27.6" x14ac:dyDescent="0.3">
      <c r="A13" s="483"/>
      <c r="B13" s="483"/>
      <c r="C13" s="483"/>
      <c r="D13" s="483"/>
      <c r="E13" s="483"/>
      <c r="F13" s="74" t="s">
        <v>8</v>
      </c>
      <c r="G13" s="74" t="s">
        <v>9</v>
      </c>
      <c r="H13" s="483"/>
      <c r="I13" s="483"/>
      <c r="J13" s="483"/>
      <c r="K13" s="483"/>
      <c r="L13" s="399"/>
      <c r="M13" s="399"/>
    </row>
    <row r="14" spans="1:13" ht="287.25" customHeight="1" x14ac:dyDescent="0.3">
      <c r="A14" s="468">
        <v>1</v>
      </c>
      <c r="B14" s="469" t="s">
        <v>258</v>
      </c>
      <c r="C14" s="75" t="s">
        <v>259</v>
      </c>
      <c r="D14" s="75" t="s">
        <v>260</v>
      </c>
      <c r="E14" s="75" t="s">
        <v>252</v>
      </c>
      <c r="F14" s="76">
        <v>45536</v>
      </c>
      <c r="G14" s="76">
        <v>45657</v>
      </c>
      <c r="H14" s="75" t="s">
        <v>261</v>
      </c>
      <c r="I14" s="77" t="s">
        <v>262</v>
      </c>
      <c r="J14" s="78">
        <v>1</v>
      </c>
      <c r="K14" s="469" t="s">
        <v>263</v>
      </c>
      <c r="L14" s="31" t="str">
        <f ca="1">IF(AND(G14&lt;TODAY(),J14=0),"Alerta 1. Acciones con fecha de ejecución vencida sin evidencia de cumplimiento",IF(AND(G14&lt;TODAY(),AND(J14&gt;0,J14&lt;84%)),"Alerta 2. Acciones que se han identificado como inefectivas",IF(J14&gt;85%,"Cumplida"," ")))</f>
        <v>Cumplida</v>
      </c>
      <c r="M14" s="31"/>
    </row>
    <row r="15" spans="1:13" ht="102" x14ac:dyDescent="0.3">
      <c r="A15" s="468"/>
      <c r="B15" s="469"/>
      <c r="C15" s="75" t="s">
        <v>264</v>
      </c>
      <c r="D15" s="75" t="s">
        <v>265</v>
      </c>
      <c r="E15" s="75" t="s">
        <v>266</v>
      </c>
      <c r="F15" s="76">
        <v>45561</v>
      </c>
      <c r="G15" s="76">
        <v>45746</v>
      </c>
      <c r="H15" s="75" t="s">
        <v>267</v>
      </c>
      <c r="I15" s="77" t="s">
        <v>268</v>
      </c>
      <c r="J15" s="78">
        <v>0</v>
      </c>
      <c r="K15" s="469"/>
      <c r="L15" s="31" t="str">
        <f t="shared" ref="L15:L44" ca="1" si="0">IF(AND(G15&lt;TODAY(),J15=0),"Alerta 1. Acciones con fecha de ejecución vencida sin evidencia de cumplimiento",IF(AND(G15&lt;TODAY(),AND(J15&gt;0,J15&lt;84%)),"Alerta 2. Acciones que se han identificado como inefectivas",IF(J15&gt;85%,"Cumplida"," ")))</f>
        <v>Alerta 1. Acciones con fecha de ejecución vencida sin evidencia de cumplimiento</v>
      </c>
      <c r="M15" s="31" t="s">
        <v>101</v>
      </c>
    </row>
    <row r="16" spans="1:13" ht="174.75" customHeight="1" x14ac:dyDescent="0.3">
      <c r="A16" s="468">
        <v>2</v>
      </c>
      <c r="B16" s="469" t="s">
        <v>269</v>
      </c>
      <c r="C16" s="75" t="s">
        <v>270</v>
      </c>
      <c r="D16" s="75" t="s">
        <v>271</v>
      </c>
      <c r="E16" s="75" t="s">
        <v>272</v>
      </c>
      <c r="F16" s="76">
        <v>45536</v>
      </c>
      <c r="G16" s="76">
        <v>45657</v>
      </c>
      <c r="H16" s="75" t="s">
        <v>273</v>
      </c>
      <c r="I16" s="75" t="s">
        <v>274</v>
      </c>
      <c r="J16" s="78">
        <v>0</v>
      </c>
      <c r="K16" s="469" t="s">
        <v>275</v>
      </c>
      <c r="L16" s="31" t="str">
        <f t="shared" ca="1" si="0"/>
        <v>Alerta 1. Acciones con fecha de ejecución vencida sin evidencia de cumplimiento</v>
      </c>
      <c r="M16" s="31" t="s">
        <v>101</v>
      </c>
    </row>
    <row r="17" spans="1:13" ht="162" customHeight="1" x14ac:dyDescent="0.3">
      <c r="A17" s="468"/>
      <c r="B17" s="469"/>
      <c r="C17" s="75" t="s">
        <v>276</v>
      </c>
      <c r="D17" s="75" t="s">
        <v>235</v>
      </c>
      <c r="E17" s="75" t="s">
        <v>277</v>
      </c>
      <c r="F17" s="76">
        <v>45561</v>
      </c>
      <c r="G17" s="76">
        <v>45657</v>
      </c>
      <c r="H17" s="75" t="s">
        <v>278</v>
      </c>
      <c r="I17" s="77">
        <v>1</v>
      </c>
      <c r="J17" s="78">
        <v>0</v>
      </c>
      <c r="K17" s="469"/>
      <c r="L17" s="31" t="str">
        <f t="shared" ca="1" si="0"/>
        <v>Alerta 1. Acciones con fecha de ejecución vencida sin evidencia de cumplimiento</v>
      </c>
      <c r="M17" s="31" t="s">
        <v>101</v>
      </c>
    </row>
    <row r="18" spans="1:13" ht="132.75" customHeight="1" x14ac:dyDescent="0.3">
      <c r="A18" s="468">
        <v>3</v>
      </c>
      <c r="B18" s="469" t="s">
        <v>279</v>
      </c>
      <c r="C18" s="75" t="s">
        <v>270</v>
      </c>
      <c r="D18" s="75" t="s">
        <v>271</v>
      </c>
      <c r="E18" s="75" t="s">
        <v>272</v>
      </c>
      <c r="F18" s="76">
        <v>45536</v>
      </c>
      <c r="G18" s="76">
        <v>45657</v>
      </c>
      <c r="H18" s="75" t="s">
        <v>273</v>
      </c>
      <c r="I18" s="75" t="s">
        <v>274</v>
      </c>
      <c r="J18" s="78">
        <v>0</v>
      </c>
      <c r="K18" s="469" t="s">
        <v>275</v>
      </c>
      <c r="L18" s="31" t="str">
        <f t="shared" ca="1" si="0"/>
        <v>Alerta 1. Acciones con fecha de ejecución vencida sin evidencia de cumplimiento</v>
      </c>
      <c r="M18" s="31" t="s">
        <v>101</v>
      </c>
    </row>
    <row r="19" spans="1:13" ht="161.25" customHeight="1" x14ac:dyDescent="0.3">
      <c r="A19" s="468"/>
      <c r="B19" s="469"/>
      <c r="C19" s="75" t="s">
        <v>276</v>
      </c>
      <c r="D19" s="75" t="s">
        <v>235</v>
      </c>
      <c r="E19" s="75" t="s">
        <v>277</v>
      </c>
      <c r="F19" s="76">
        <v>45561</v>
      </c>
      <c r="G19" s="76">
        <v>45657</v>
      </c>
      <c r="H19" s="75" t="s">
        <v>278</v>
      </c>
      <c r="I19" s="77">
        <v>1</v>
      </c>
      <c r="J19" s="78">
        <v>0</v>
      </c>
      <c r="K19" s="469"/>
      <c r="L19" s="31" t="str">
        <f t="shared" ca="1" si="0"/>
        <v>Alerta 1. Acciones con fecha de ejecución vencida sin evidencia de cumplimiento</v>
      </c>
      <c r="M19" s="31" t="s">
        <v>101</v>
      </c>
    </row>
    <row r="20" spans="1:13" ht="75.75" customHeight="1" x14ac:dyDescent="0.3">
      <c r="A20" s="468">
        <v>4</v>
      </c>
      <c r="B20" s="469" t="s">
        <v>280</v>
      </c>
      <c r="C20" s="79" t="s">
        <v>281</v>
      </c>
      <c r="D20" s="75" t="s">
        <v>282</v>
      </c>
      <c r="E20" s="75" t="s">
        <v>283</v>
      </c>
      <c r="F20" s="76">
        <v>45561</v>
      </c>
      <c r="G20" s="76">
        <v>45657</v>
      </c>
      <c r="H20" s="75" t="s">
        <v>284</v>
      </c>
      <c r="I20" s="75" t="s">
        <v>284</v>
      </c>
      <c r="J20" s="78">
        <v>0</v>
      </c>
      <c r="K20" s="468" t="s">
        <v>285</v>
      </c>
      <c r="L20" s="31" t="str">
        <f t="shared" ca="1" si="0"/>
        <v>Alerta 1. Acciones con fecha de ejecución vencida sin evidencia de cumplimiento</v>
      </c>
      <c r="M20" s="31" t="s">
        <v>101</v>
      </c>
    </row>
    <row r="21" spans="1:13" ht="102" x14ac:dyDescent="0.3">
      <c r="A21" s="468"/>
      <c r="B21" s="469"/>
      <c r="C21" s="75" t="s">
        <v>286</v>
      </c>
      <c r="D21" s="75" t="s">
        <v>235</v>
      </c>
      <c r="E21" s="75" t="s">
        <v>277</v>
      </c>
      <c r="F21" s="76">
        <v>45561</v>
      </c>
      <c r="G21" s="76">
        <v>45657</v>
      </c>
      <c r="H21" s="75" t="s">
        <v>287</v>
      </c>
      <c r="I21" s="77">
        <v>1</v>
      </c>
      <c r="J21" s="78">
        <v>0</v>
      </c>
      <c r="K21" s="468"/>
      <c r="L21" s="31" t="str">
        <f t="shared" ca="1" si="0"/>
        <v>Alerta 1. Acciones con fecha de ejecución vencida sin evidencia de cumplimiento</v>
      </c>
      <c r="M21" s="31" t="s">
        <v>101</v>
      </c>
    </row>
    <row r="22" spans="1:13" ht="101.25" customHeight="1" x14ac:dyDescent="0.3">
      <c r="A22" s="468">
        <v>5</v>
      </c>
      <c r="B22" s="469" t="s">
        <v>288</v>
      </c>
      <c r="C22" s="79" t="s">
        <v>281</v>
      </c>
      <c r="D22" s="75" t="s">
        <v>241</v>
      </c>
      <c r="E22" s="75" t="s">
        <v>283</v>
      </c>
      <c r="F22" s="76">
        <v>45561</v>
      </c>
      <c r="G22" s="76">
        <v>45657</v>
      </c>
      <c r="H22" s="75" t="s">
        <v>284</v>
      </c>
      <c r="I22" s="75" t="s">
        <v>284</v>
      </c>
      <c r="J22" s="78">
        <v>0</v>
      </c>
      <c r="K22" s="469" t="s">
        <v>285</v>
      </c>
      <c r="L22" s="31" t="str">
        <f t="shared" ca="1" si="0"/>
        <v>Alerta 1. Acciones con fecha de ejecución vencida sin evidencia de cumplimiento</v>
      </c>
      <c r="M22" s="31" t="s">
        <v>101</v>
      </c>
    </row>
    <row r="23" spans="1:13" ht="144" customHeight="1" x14ac:dyDescent="0.3">
      <c r="A23" s="468"/>
      <c r="B23" s="469"/>
      <c r="C23" s="75" t="s">
        <v>286</v>
      </c>
      <c r="D23" s="75" t="s">
        <v>235</v>
      </c>
      <c r="E23" s="75" t="s">
        <v>277</v>
      </c>
      <c r="F23" s="76">
        <v>45561</v>
      </c>
      <c r="G23" s="76">
        <v>45657</v>
      </c>
      <c r="H23" s="75" t="s">
        <v>287</v>
      </c>
      <c r="I23" s="77">
        <v>1</v>
      </c>
      <c r="J23" s="78">
        <v>0</v>
      </c>
      <c r="K23" s="469"/>
      <c r="L23" s="31" t="str">
        <f t="shared" ca="1" si="0"/>
        <v>Alerta 1. Acciones con fecha de ejecución vencida sin evidencia de cumplimiento</v>
      </c>
      <c r="M23" s="31" t="s">
        <v>101</v>
      </c>
    </row>
    <row r="24" spans="1:13" ht="167.25" customHeight="1" x14ac:dyDescent="0.3">
      <c r="A24" s="468">
        <v>6</v>
      </c>
      <c r="B24" s="469" t="s">
        <v>289</v>
      </c>
      <c r="C24" s="79" t="s">
        <v>290</v>
      </c>
      <c r="D24" s="75" t="s">
        <v>241</v>
      </c>
      <c r="E24" s="75" t="s">
        <v>291</v>
      </c>
      <c r="F24" s="76">
        <v>45561</v>
      </c>
      <c r="G24" s="76">
        <v>45657</v>
      </c>
      <c r="H24" s="75" t="s">
        <v>284</v>
      </c>
      <c r="I24" s="75" t="s">
        <v>284</v>
      </c>
      <c r="J24" s="78">
        <v>0</v>
      </c>
      <c r="K24" s="469"/>
      <c r="L24" s="31" t="str">
        <f t="shared" ca="1" si="0"/>
        <v>Alerta 1. Acciones con fecha de ejecución vencida sin evidencia de cumplimiento</v>
      </c>
      <c r="M24" s="31" t="s">
        <v>101</v>
      </c>
    </row>
    <row r="25" spans="1:13" ht="137.25" customHeight="1" x14ac:dyDescent="0.3">
      <c r="A25" s="468"/>
      <c r="B25" s="469"/>
      <c r="C25" s="80" t="s">
        <v>292</v>
      </c>
      <c r="D25" s="75" t="s">
        <v>235</v>
      </c>
      <c r="E25" s="75" t="s">
        <v>277</v>
      </c>
      <c r="F25" s="76">
        <v>45566</v>
      </c>
      <c r="G25" s="76">
        <v>45657</v>
      </c>
      <c r="H25" s="75" t="s">
        <v>293</v>
      </c>
      <c r="I25" s="77">
        <v>1</v>
      </c>
      <c r="J25" s="78">
        <v>0</v>
      </c>
      <c r="K25" s="469"/>
      <c r="L25" s="31" t="str">
        <f t="shared" ca="1" si="0"/>
        <v>Alerta 1. Acciones con fecha de ejecución vencida sin evidencia de cumplimiento</v>
      </c>
      <c r="M25" s="31" t="s">
        <v>101</v>
      </c>
    </row>
    <row r="26" spans="1:13" ht="110.4" x14ac:dyDescent="0.3">
      <c r="A26" s="468">
        <v>7</v>
      </c>
      <c r="B26" s="469" t="s">
        <v>294</v>
      </c>
      <c r="C26" s="80" t="s">
        <v>295</v>
      </c>
      <c r="D26" s="75" t="s">
        <v>296</v>
      </c>
      <c r="E26" s="75" t="s">
        <v>283</v>
      </c>
      <c r="F26" s="76">
        <v>45275</v>
      </c>
      <c r="G26" s="76">
        <v>45657</v>
      </c>
      <c r="H26" s="75" t="s">
        <v>297</v>
      </c>
      <c r="I26" s="77" t="s">
        <v>298</v>
      </c>
      <c r="J26" s="78">
        <v>0</v>
      </c>
      <c r="K26" s="468" t="s">
        <v>263</v>
      </c>
      <c r="L26" s="31" t="str">
        <f t="shared" ca="1" si="0"/>
        <v>Alerta 1. Acciones con fecha de ejecución vencida sin evidencia de cumplimiento</v>
      </c>
      <c r="M26" s="31" t="s">
        <v>101</v>
      </c>
    </row>
    <row r="27" spans="1:13" ht="123" customHeight="1" x14ac:dyDescent="0.3">
      <c r="A27" s="468"/>
      <c r="B27" s="469"/>
      <c r="C27" s="80" t="s">
        <v>299</v>
      </c>
      <c r="D27" s="75" t="s">
        <v>300</v>
      </c>
      <c r="E27" s="75" t="s">
        <v>300</v>
      </c>
      <c r="F27" s="76">
        <v>45536</v>
      </c>
      <c r="G27" s="76">
        <v>45657</v>
      </c>
      <c r="H27" s="75" t="s">
        <v>301</v>
      </c>
      <c r="I27" s="77">
        <v>1</v>
      </c>
      <c r="J27" s="78">
        <v>0</v>
      </c>
      <c r="K27" s="468"/>
      <c r="L27" s="31" t="str">
        <f t="shared" ca="1" si="0"/>
        <v>Alerta 1. Acciones con fecha de ejecución vencida sin evidencia de cumplimiento</v>
      </c>
      <c r="M27" s="31" t="s">
        <v>101</v>
      </c>
    </row>
    <row r="28" spans="1:13" ht="131.25" customHeight="1" x14ac:dyDescent="0.3">
      <c r="A28" s="468">
        <v>8</v>
      </c>
      <c r="B28" s="469" t="s">
        <v>302</v>
      </c>
      <c r="C28" s="80" t="s">
        <v>303</v>
      </c>
      <c r="D28" s="75" t="s">
        <v>241</v>
      </c>
      <c r="E28" s="75" t="s">
        <v>304</v>
      </c>
      <c r="F28" s="81">
        <v>45561</v>
      </c>
      <c r="G28" s="81">
        <v>45595</v>
      </c>
      <c r="H28" s="75" t="s">
        <v>305</v>
      </c>
      <c r="I28" s="77" t="s">
        <v>306</v>
      </c>
      <c r="J28" s="78">
        <v>0</v>
      </c>
      <c r="K28" s="468" t="s">
        <v>275</v>
      </c>
      <c r="L28" s="31" t="str">
        <f t="shared" ca="1" si="0"/>
        <v>Alerta 1. Acciones con fecha de ejecución vencida sin evidencia de cumplimiento</v>
      </c>
      <c r="M28" s="31" t="s">
        <v>101</v>
      </c>
    </row>
    <row r="29" spans="1:13" ht="123" customHeight="1" x14ac:dyDescent="0.3">
      <c r="A29" s="468"/>
      <c r="B29" s="469"/>
      <c r="C29" s="80" t="s">
        <v>307</v>
      </c>
      <c r="D29" s="75" t="s">
        <v>241</v>
      </c>
      <c r="E29" s="75" t="s">
        <v>308</v>
      </c>
      <c r="F29" s="81">
        <v>45383</v>
      </c>
      <c r="G29" s="81">
        <v>45592</v>
      </c>
      <c r="H29" s="75" t="s">
        <v>309</v>
      </c>
      <c r="I29" s="77" t="s">
        <v>310</v>
      </c>
      <c r="J29" s="78">
        <v>1</v>
      </c>
      <c r="K29" s="468"/>
      <c r="L29" s="31" t="str">
        <f t="shared" ca="1" si="0"/>
        <v>Cumplida</v>
      </c>
      <c r="M29" s="48"/>
    </row>
    <row r="30" spans="1:13" ht="138" x14ac:dyDescent="0.3">
      <c r="A30" s="468">
        <v>9</v>
      </c>
      <c r="B30" s="469" t="s">
        <v>311</v>
      </c>
      <c r="C30" s="80" t="s">
        <v>312</v>
      </c>
      <c r="D30" s="75" t="s">
        <v>313</v>
      </c>
      <c r="E30" s="75" t="s">
        <v>314</v>
      </c>
      <c r="F30" s="76">
        <v>45478</v>
      </c>
      <c r="G30" s="76">
        <v>45657</v>
      </c>
      <c r="H30" s="75" t="s">
        <v>315</v>
      </c>
      <c r="I30" s="77" t="s">
        <v>316</v>
      </c>
      <c r="J30" s="78">
        <v>0</v>
      </c>
      <c r="K30" s="469"/>
      <c r="L30" s="31" t="str">
        <f t="shared" ca="1" si="0"/>
        <v>Alerta 1. Acciones con fecha de ejecución vencida sin evidencia de cumplimiento</v>
      </c>
      <c r="M30" s="31" t="s">
        <v>101</v>
      </c>
    </row>
    <row r="31" spans="1:13" ht="110.4" x14ac:dyDescent="0.3">
      <c r="A31" s="468"/>
      <c r="B31" s="469"/>
      <c r="C31" s="80" t="s">
        <v>317</v>
      </c>
      <c r="D31" s="75" t="s">
        <v>313</v>
      </c>
      <c r="E31" s="75" t="s">
        <v>314</v>
      </c>
      <c r="F31" s="76">
        <v>45478</v>
      </c>
      <c r="G31" s="76">
        <v>45657</v>
      </c>
      <c r="H31" s="75" t="s">
        <v>318</v>
      </c>
      <c r="I31" s="77" t="s">
        <v>319</v>
      </c>
      <c r="J31" s="78">
        <v>0</v>
      </c>
      <c r="K31" s="469"/>
      <c r="L31" s="31" t="str">
        <f t="shared" ca="1" si="0"/>
        <v>Alerta 1. Acciones con fecha de ejecución vencida sin evidencia de cumplimiento</v>
      </c>
      <c r="M31" s="31" t="s">
        <v>101</v>
      </c>
    </row>
    <row r="32" spans="1:13" ht="101.25" customHeight="1" x14ac:dyDescent="0.3">
      <c r="A32" s="468">
        <v>10</v>
      </c>
      <c r="B32" s="469" t="s">
        <v>320</v>
      </c>
      <c r="C32" s="80" t="s">
        <v>321</v>
      </c>
      <c r="D32" s="75" t="s">
        <v>322</v>
      </c>
      <c r="E32" s="75" t="s">
        <v>277</v>
      </c>
      <c r="F32" s="76">
        <v>45536</v>
      </c>
      <c r="G32" s="76">
        <v>45626</v>
      </c>
      <c r="H32" s="75" t="s">
        <v>323</v>
      </c>
      <c r="I32" s="77" t="s">
        <v>324</v>
      </c>
      <c r="J32" s="78">
        <v>0</v>
      </c>
      <c r="K32" s="469" t="s">
        <v>275</v>
      </c>
      <c r="L32" s="31" t="str">
        <f t="shared" ca="1" si="0"/>
        <v>Alerta 1. Acciones con fecha de ejecución vencida sin evidencia de cumplimiento</v>
      </c>
      <c r="M32" s="31" t="s">
        <v>101</v>
      </c>
    </row>
    <row r="33" spans="1:13" ht="174" customHeight="1" x14ac:dyDescent="0.3">
      <c r="A33" s="468"/>
      <c r="B33" s="469"/>
      <c r="C33" s="80" t="s">
        <v>325</v>
      </c>
      <c r="D33" s="75" t="s">
        <v>282</v>
      </c>
      <c r="E33" s="75" t="s">
        <v>326</v>
      </c>
      <c r="F33" s="76">
        <v>45536</v>
      </c>
      <c r="G33" s="76">
        <v>45657</v>
      </c>
      <c r="H33" s="75" t="s">
        <v>309</v>
      </c>
      <c r="I33" s="77" t="s">
        <v>327</v>
      </c>
      <c r="J33" s="78">
        <v>1</v>
      </c>
      <c r="K33" s="469"/>
      <c r="L33" s="31" t="str">
        <f t="shared" ca="1" si="0"/>
        <v>Cumplida</v>
      </c>
      <c r="M33" s="48"/>
    </row>
    <row r="34" spans="1:13" ht="151.80000000000001" x14ac:dyDescent="0.3">
      <c r="A34" s="468">
        <v>11</v>
      </c>
      <c r="B34" s="469" t="s">
        <v>328</v>
      </c>
      <c r="C34" s="80" t="s">
        <v>329</v>
      </c>
      <c r="D34" s="75" t="s">
        <v>235</v>
      </c>
      <c r="E34" s="75" t="s">
        <v>277</v>
      </c>
      <c r="F34" s="76">
        <v>45561</v>
      </c>
      <c r="G34" s="76">
        <v>45657</v>
      </c>
      <c r="H34" s="75" t="s">
        <v>330</v>
      </c>
      <c r="I34" s="77" t="s">
        <v>331</v>
      </c>
      <c r="J34" s="78">
        <v>0</v>
      </c>
      <c r="K34" s="469" t="s">
        <v>275</v>
      </c>
      <c r="L34" s="31" t="str">
        <f t="shared" ca="1" si="0"/>
        <v>Alerta 1. Acciones con fecha de ejecución vencida sin evidencia de cumplimiento</v>
      </c>
      <c r="M34" s="31" t="s">
        <v>101</v>
      </c>
    </row>
    <row r="35" spans="1:13" ht="124.2" x14ac:dyDescent="0.3">
      <c r="A35" s="468"/>
      <c r="B35" s="469"/>
      <c r="C35" s="80" t="s">
        <v>325</v>
      </c>
      <c r="D35" s="75" t="s">
        <v>282</v>
      </c>
      <c r="E35" s="75" t="s">
        <v>326</v>
      </c>
      <c r="F35" s="76">
        <v>45561</v>
      </c>
      <c r="G35" s="76">
        <v>45657</v>
      </c>
      <c r="H35" s="75" t="s">
        <v>309</v>
      </c>
      <c r="I35" s="77" t="s">
        <v>327</v>
      </c>
      <c r="J35" s="78">
        <v>1</v>
      </c>
      <c r="K35" s="469"/>
      <c r="L35" s="31" t="str">
        <f t="shared" ca="1" si="0"/>
        <v>Cumplida</v>
      </c>
      <c r="M35" s="48"/>
    </row>
    <row r="36" spans="1:13" ht="99" customHeight="1" x14ac:dyDescent="0.3">
      <c r="A36" s="468">
        <v>12</v>
      </c>
      <c r="B36" s="470" t="s">
        <v>332</v>
      </c>
      <c r="C36" s="80" t="s">
        <v>333</v>
      </c>
      <c r="D36" s="82" t="s">
        <v>241</v>
      </c>
      <c r="E36" s="82" t="s">
        <v>334</v>
      </c>
      <c r="F36" s="76">
        <v>45536</v>
      </c>
      <c r="G36" s="76">
        <v>45657</v>
      </c>
      <c r="H36" s="75" t="s">
        <v>261</v>
      </c>
      <c r="I36" s="77" t="s">
        <v>262</v>
      </c>
      <c r="J36" s="83">
        <v>1</v>
      </c>
      <c r="K36" s="470"/>
      <c r="L36" s="31" t="str">
        <f t="shared" ca="1" si="0"/>
        <v>Cumplida</v>
      </c>
      <c r="M36" s="48"/>
    </row>
    <row r="37" spans="1:13" ht="104.25" customHeight="1" x14ac:dyDescent="0.3">
      <c r="A37" s="468"/>
      <c r="B37" s="470"/>
      <c r="C37" s="80" t="s">
        <v>264</v>
      </c>
      <c r="D37" s="82" t="s">
        <v>300</v>
      </c>
      <c r="E37" s="82" t="s">
        <v>266</v>
      </c>
      <c r="F37" s="76">
        <v>45536</v>
      </c>
      <c r="G37" s="76">
        <v>45657</v>
      </c>
      <c r="H37" s="75" t="s">
        <v>267</v>
      </c>
      <c r="I37" s="77" t="s">
        <v>268</v>
      </c>
      <c r="J37" s="83">
        <v>0</v>
      </c>
      <c r="K37" s="470"/>
      <c r="L37" s="31" t="str">
        <f t="shared" ca="1" si="0"/>
        <v>Alerta 1. Acciones con fecha de ejecución vencida sin evidencia de cumplimiento</v>
      </c>
      <c r="M37" s="31" t="s">
        <v>101</v>
      </c>
    </row>
    <row r="38" spans="1:13" ht="102" x14ac:dyDescent="0.3">
      <c r="A38" s="468">
        <v>13</v>
      </c>
      <c r="B38" s="469" t="s">
        <v>335</v>
      </c>
      <c r="C38" s="80" t="s">
        <v>336</v>
      </c>
      <c r="D38" s="75" t="s">
        <v>337</v>
      </c>
      <c r="E38" s="75" t="s">
        <v>338</v>
      </c>
      <c r="F38" s="76">
        <v>45536</v>
      </c>
      <c r="G38" s="76">
        <v>45747</v>
      </c>
      <c r="H38" s="75" t="s">
        <v>339</v>
      </c>
      <c r="I38" s="77" t="s">
        <v>340</v>
      </c>
      <c r="J38" s="78">
        <v>0</v>
      </c>
      <c r="K38" s="469" t="s">
        <v>275</v>
      </c>
      <c r="L38" s="31" t="str">
        <f t="shared" ca="1" si="0"/>
        <v>Alerta 1. Acciones con fecha de ejecución vencida sin evidencia de cumplimiento</v>
      </c>
      <c r="M38" s="31" t="s">
        <v>101</v>
      </c>
    </row>
    <row r="39" spans="1:13" ht="171" customHeight="1" x14ac:dyDescent="0.3">
      <c r="A39" s="468"/>
      <c r="B39" s="469"/>
      <c r="C39" s="80" t="s">
        <v>341</v>
      </c>
      <c r="D39" s="75" t="s">
        <v>282</v>
      </c>
      <c r="E39" s="75" t="s">
        <v>342</v>
      </c>
      <c r="F39" s="76">
        <v>45536</v>
      </c>
      <c r="G39" s="76">
        <v>45657</v>
      </c>
      <c r="H39" s="75" t="s">
        <v>309</v>
      </c>
      <c r="I39" s="77" t="s">
        <v>327</v>
      </c>
      <c r="J39" s="78">
        <v>1</v>
      </c>
      <c r="K39" s="469"/>
      <c r="L39" s="31" t="str">
        <f t="shared" ca="1" si="0"/>
        <v>Cumplida</v>
      </c>
      <c r="M39" s="48"/>
    </row>
    <row r="40" spans="1:13" ht="110.4" x14ac:dyDescent="0.3">
      <c r="A40" s="468">
        <v>14</v>
      </c>
      <c r="B40" s="469" t="s">
        <v>343</v>
      </c>
      <c r="C40" s="80" t="s">
        <v>344</v>
      </c>
      <c r="D40" s="75" t="s">
        <v>241</v>
      </c>
      <c r="E40" s="75" t="s">
        <v>283</v>
      </c>
      <c r="F40" s="76">
        <v>45536</v>
      </c>
      <c r="G40" s="76">
        <v>45657</v>
      </c>
      <c r="H40" s="75" t="s">
        <v>345</v>
      </c>
      <c r="I40" s="77" t="s">
        <v>346</v>
      </c>
      <c r="J40" s="78">
        <v>1</v>
      </c>
      <c r="K40" s="469" t="s">
        <v>275</v>
      </c>
      <c r="L40" s="31" t="str">
        <f t="shared" ca="1" si="0"/>
        <v>Cumplida</v>
      </c>
      <c r="M40" s="48"/>
    </row>
    <row r="41" spans="1:13" ht="129" customHeight="1" x14ac:dyDescent="0.3">
      <c r="A41" s="468"/>
      <c r="B41" s="469"/>
      <c r="C41" s="80" t="s">
        <v>347</v>
      </c>
      <c r="D41" s="82" t="s">
        <v>300</v>
      </c>
      <c r="E41" s="82" t="s">
        <v>300</v>
      </c>
      <c r="F41" s="76">
        <v>45536</v>
      </c>
      <c r="G41" s="76">
        <v>45747</v>
      </c>
      <c r="H41" s="75" t="s">
        <v>348</v>
      </c>
      <c r="I41" s="77" t="s">
        <v>349</v>
      </c>
      <c r="J41" s="78">
        <v>0</v>
      </c>
      <c r="K41" s="469"/>
      <c r="L41" s="31" t="str">
        <f t="shared" ca="1" si="0"/>
        <v>Alerta 1. Acciones con fecha de ejecución vencida sin evidencia de cumplimiento</v>
      </c>
      <c r="M41" s="84" t="s">
        <v>101</v>
      </c>
    </row>
    <row r="42" spans="1:13" ht="171" customHeight="1" x14ac:dyDescent="0.3">
      <c r="A42" s="75">
        <v>15</v>
      </c>
      <c r="B42" s="85" t="s">
        <v>350</v>
      </c>
      <c r="C42" s="86" t="s">
        <v>351</v>
      </c>
      <c r="D42" s="75" t="s">
        <v>352</v>
      </c>
      <c r="E42" s="75" t="s">
        <v>353</v>
      </c>
      <c r="F42" s="76">
        <v>45536</v>
      </c>
      <c r="G42" s="76">
        <v>45657</v>
      </c>
      <c r="H42" s="75" t="s">
        <v>354</v>
      </c>
      <c r="I42" s="77" t="s">
        <v>355</v>
      </c>
      <c r="J42" s="78">
        <v>0</v>
      </c>
      <c r="K42" s="80"/>
      <c r="L42" s="31" t="str">
        <f t="shared" ca="1" si="0"/>
        <v>Alerta 1. Acciones con fecha de ejecución vencida sin evidencia de cumplimiento</v>
      </c>
      <c r="M42" s="84" t="s">
        <v>101</v>
      </c>
    </row>
    <row r="43" spans="1:13" ht="289.5" customHeight="1" x14ac:dyDescent="0.3">
      <c r="A43" s="87">
        <v>16</v>
      </c>
      <c r="B43" s="79" t="s">
        <v>356</v>
      </c>
      <c r="C43" s="86" t="s">
        <v>357</v>
      </c>
      <c r="D43" s="75" t="s">
        <v>352</v>
      </c>
      <c r="E43" s="75" t="s">
        <v>353</v>
      </c>
      <c r="F43" s="76">
        <v>45536</v>
      </c>
      <c r="G43" s="76">
        <v>45657</v>
      </c>
      <c r="H43" s="75" t="s">
        <v>354</v>
      </c>
      <c r="I43" s="77" t="s">
        <v>355</v>
      </c>
      <c r="J43" s="78">
        <v>0</v>
      </c>
      <c r="K43" s="88"/>
      <c r="L43" s="31" t="str">
        <f t="shared" ca="1" si="0"/>
        <v>Alerta 1. Acciones con fecha de ejecución vencida sin evidencia de cumplimiento</v>
      </c>
      <c r="M43" s="84" t="s">
        <v>101</v>
      </c>
    </row>
    <row r="44" spans="1:13" ht="136.5" customHeight="1" x14ac:dyDescent="0.3">
      <c r="A44" s="87">
        <v>17</v>
      </c>
      <c r="B44" s="79" t="s">
        <v>358</v>
      </c>
      <c r="C44" s="86" t="s">
        <v>359</v>
      </c>
      <c r="D44" s="75" t="s">
        <v>352</v>
      </c>
      <c r="E44" s="75" t="s">
        <v>353</v>
      </c>
      <c r="F44" s="76">
        <v>45536</v>
      </c>
      <c r="G44" s="76">
        <v>45657</v>
      </c>
      <c r="H44" s="75" t="s">
        <v>354</v>
      </c>
      <c r="I44" s="77" t="s">
        <v>355</v>
      </c>
      <c r="J44" s="78">
        <v>0</v>
      </c>
      <c r="K44" s="89"/>
      <c r="L44" s="31" t="str">
        <f t="shared" ca="1" si="0"/>
        <v>Alerta 1. Acciones con fecha de ejecución vencida sin evidencia de cumplimiento</v>
      </c>
      <c r="M44" s="84" t="s">
        <v>101</v>
      </c>
    </row>
    <row r="45" spans="1:13" x14ac:dyDescent="0.3">
      <c r="A45" s="72"/>
      <c r="B45" s="73"/>
    </row>
    <row r="46" spans="1:13" ht="86.25" customHeight="1" x14ac:dyDescent="0.3">
      <c r="A46" s="441" t="s">
        <v>365</v>
      </c>
      <c r="B46" s="442"/>
      <c r="C46" s="442"/>
      <c r="D46" s="442"/>
      <c r="E46" s="442"/>
      <c r="F46" s="442"/>
      <c r="G46" s="442"/>
      <c r="H46" s="442"/>
      <c r="I46" s="442"/>
      <c r="J46" s="442"/>
      <c r="K46" s="442"/>
    </row>
    <row r="47" spans="1:13" x14ac:dyDescent="0.3">
      <c r="A47" s="12" t="s">
        <v>13</v>
      </c>
      <c r="C47" s="2"/>
      <c r="D47" s="443" t="s">
        <v>366</v>
      </c>
      <c r="E47" s="402"/>
      <c r="F47" s="402"/>
      <c r="G47" s="402"/>
      <c r="K47" s="1"/>
    </row>
    <row r="48" spans="1:13" x14ac:dyDescent="0.3">
      <c r="A48" s="13"/>
      <c r="B48" s="10"/>
      <c r="C48" s="10"/>
      <c r="D48" s="10"/>
      <c r="E48" s="10"/>
      <c r="F48" s="10"/>
      <c r="G48" s="10"/>
      <c r="H48" s="10"/>
      <c r="I48" s="10"/>
      <c r="J48" s="10"/>
      <c r="K48" s="11"/>
    </row>
  </sheetData>
  <mergeCells count="73">
    <mergeCell ref="A5:B5"/>
    <mergeCell ref="C5:K5"/>
    <mergeCell ref="A2:B4"/>
    <mergeCell ref="C2:I4"/>
    <mergeCell ref="J2:K2"/>
    <mergeCell ref="J3:K3"/>
    <mergeCell ref="J4:K4"/>
    <mergeCell ref="A6:B6"/>
    <mergeCell ref="C6:K6"/>
    <mergeCell ref="A7:B7"/>
    <mergeCell ref="C7:K7"/>
    <mergeCell ref="A8:B8"/>
    <mergeCell ref="C8:K8"/>
    <mergeCell ref="M12:M13"/>
    <mergeCell ref="A9:B9"/>
    <mergeCell ref="C9:K9"/>
    <mergeCell ref="A10:B11"/>
    <mergeCell ref="C10:K11"/>
    <mergeCell ref="A12:A13"/>
    <mergeCell ref="B12:B13"/>
    <mergeCell ref="C12:C13"/>
    <mergeCell ref="D12:D13"/>
    <mergeCell ref="E12:E13"/>
    <mergeCell ref="F12:G12"/>
    <mergeCell ref="H12:H13"/>
    <mergeCell ref="I12:I13"/>
    <mergeCell ref="J12:J13"/>
    <mergeCell ref="K12:K13"/>
    <mergeCell ref="L12:L13"/>
    <mergeCell ref="A14:A15"/>
    <mergeCell ref="B14:B15"/>
    <mergeCell ref="K14:K15"/>
    <mergeCell ref="A16:A17"/>
    <mergeCell ref="B16:B17"/>
    <mergeCell ref="K16:K17"/>
    <mergeCell ref="A18:A19"/>
    <mergeCell ref="B18:B19"/>
    <mergeCell ref="K18:K19"/>
    <mergeCell ref="A20:A21"/>
    <mergeCell ref="B20:B21"/>
    <mergeCell ref="K20:K21"/>
    <mergeCell ref="A22:A23"/>
    <mergeCell ref="B22:B23"/>
    <mergeCell ref="K22:K23"/>
    <mergeCell ref="A24:A25"/>
    <mergeCell ref="B24:B25"/>
    <mergeCell ref="K24:K25"/>
    <mergeCell ref="A26:A27"/>
    <mergeCell ref="B26:B27"/>
    <mergeCell ref="K26:K27"/>
    <mergeCell ref="A28:A29"/>
    <mergeCell ref="B28:B29"/>
    <mergeCell ref="K28:K29"/>
    <mergeCell ref="A30:A31"/>
    <mergeCell ref="B30:B31"/>
    <mergeCell ref="K30:K31"/>
    <mergeCell ref="A32:A33"/>
    <mergeCell ref="B32:B33"/>
    <mergeCell ref="K32:K33"/>
    <mergeCell ref="A34:A35"/>
    <mergeCell ref="B34:B35"/>
    <mergeCell ref="K34:K35"/>
    <mergeCell ref="A36:A37"/>
    <mergeCell ref="B36:B37"/>
    <mergeCell ref="K36:K37"/>
    <mergeCell ref="A46:K46"/>
    <mergeCell ref="D47:G47"/>
    <mergeCell ref="A38:A39"/>
    <mergeCell ref="B38:B39"/>
    <mergeCell ref="K38:K39"/>
    <mergeCell ref="A40:A41"/>
    <mergeCell ref="B40:B41"/>
    <mergeCell ref="K40:K41"/>
  </mergeCells>
  <conditionalFormatting sqref="L14:L44">
    <cfRule type="containsText" dxfId="12" priority="1" operator="containsText" text="2">
      <formula>NOT(ISERROR(SEARCH("2",L14)))</formula>
    </cfRule>
    <cfRule type="containsText" dxfId="11" priority="2" operator="containsText" text="Cumplida">
      <formula>NOT(ISERROR(SEARCH("Cumplida",L14)))</formula>
    </cfRule>
    <cfRule type="containsText" dxfId="10" priority="3" operator="containsText" text="Alerta 2">
      <formula>NOT(ISERROR(SEARCH("Alerta 2",L14)))</formula>
    </cfRule>
    <cfRule type="containsText" dxfId="9" priority="4" operator="containsText" text="Alerta 1">
      <formula>NOT(ISERROR(SEARCH("Alerta 1",L14)))</formula>
    </cfRule>
  </conditionalFormatting>
  <pageMargins left="0.11811023622047244" right="0.11811023622047244" top="0.15748031496062992" bottom="0.15748031496062992" header="0.31496062992125984" footer="0.31496062992125984"/>
  <pageSetup scale="64" orientation="landscape"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507C4-D89E-4AF0-8434-E0C43D891013}">
  <dimension ref="B2:N36"/>
  <sheetViews>
    <sheetView topLeftCell="A14" zoomScale="80" zoomScaleNormal="80" zoomScaleSheetLayoutView="90" workbookViewId="0">
      <selection activeCell="D9" sqref="D9:L9"/>
    </sheetView>
  </sheetViews>
  <sheetFormatPr baseColWidth="10" defaultColWidth="11.44140625" defaultRowHeight="14.4" x14ac:dyDescent="0.3"/>
  <cols>
    <col min="1" max="1" width="8.44140625" customWidth="1"/>
    <col min="2" max="2" width="4.6640625" customWidth="1"/>
    <col min="3" max="3" width="35.88671875" customWidth="1"/>
    <col min="4" max="4" width="68.44140625" customWidth="1"/>
    <col min="5" max="5" width="11.109375" customWidth="1"/>
    <col min="6" max="6" width="14.6640625" customWidth="1"/>
    <col min="7" max="8" width="10.33203125" customWidth="1"/>
    <col min="9" max="9" width="20.5546875" customWidth="1"/>
    <col min="10" max="10" width="11" customWidth="1"/>
    <col min="11" max="11" width="6.5546875" customWidth="1"/>
    <col min="12" max="12" width="18.33203125" customWidth="1"/>
    <col min="13" max="14" width="20.6640625" customWidth="1"/>
  </cols>
  <sheetData>
    <row r="2" spans="2:14" ht="15" customHeight="1" x14ac:dyDescent="0.3">
      <c r="B2" s="428"/>
      <c r="C2" s="429"/>
      <c r="D2" s="432" t="s">
        <v>250</v>
      </c>
      <c r="E2" s="432"/>
      <c r="F2" s="432"/>
      <c r="G2" s="432"/>
      <c r="H2" s="432"/>
      <c r="I2" s="432"/>
      <c r="J2" s="432"/>
      <c r="K2" s="467" t="s">
        <v>156</v>
      </c>
      <c r="L2" s="467"/>
    </row>
    <row r="3" spans="2:14" ht="15" customHeight="1" x14ac:dyDescent="0.3">
      <c r="B3" s="430"/>
      <c r="C3" s="431"/>
      <c r="D3" s="432"/>
      <c r="E3" s="432"/>
      <c r="F3" s="432"/>
      <c r="G3" s="432"/>
      <c r="H3" s="432"/>
      <c r="I3" s="432"/>
      <c r="J3" s="432"/>
      <c r="K3" s="467" t="s">
        <v>157</v>
      </c>
      <c r="L3" s="467"/>
    </row>
    <row r="4" spans="2:14" ht="15" customHeight="1" x14ac:dyDescent="0.3">
      <c r="B4" s="430"/>
      <c r="C4" s="431"/>
      <c r="D4" s="432"/>
      <c r="E4" s="432"/>
      <c r="F4" s="432"/>
      <c r="G4" s="432"/>
      <c r="H4" s="432"/>
      <c r="I4" s="432"/>
      <c r="J4" s="432"/>
      <c r="K4" s="467" t="s">
        <v>158</v>
      </c>
      <c r="L4" s="467"/>
    </row>
    <row r="5" spans="2:14" x14ac:dyDescent="0.3">
      <c r="B5" s="421" t="s">
        <v>14</v>
      </c>
      <c r="C5" s="421"/>
      <c r="D5" s="466" t="s">
        <v>159</v>
      </c>
      <c r="E5" s="439"/>
      <c r="F5" s="439"/>
      <c r="G5" s="439"/>
      <c r="H5" s="439"/>
      <c r="I5" s="439"/>
      <c r="J5" s="439"/>
      <c r="K5" s="439"/>
      <c r="L5" s="440"/>
    </row>
    <row r="6" spans="2:14" x14ac:dyDescent="0.3">
      <c r="B6" s="464" t="s">
        <v>15</v>
      </c>
      <c r="C6" s="464"/>
      <c r="D6" s="465" t="s">
        <v>449</v>
      </c>
      <c r="E6" s="422"/>
      <c r="F6" s="422"/>
      <c r="G6" s="422"/>
      <c r="H6" s="422"/>
      <c r="I6" s="422"/>
      <c r="J6" s="422"/>
      <c r="K6" s="422"/>
      <c r="L6" s="423"/>
    </row>
    <row r="7" spans="2:14" x14ac:dyDescent="0.3">
      <c r="B7" s="421" t="s">
        <v>16</v>
      </c>
      <c r="C7" s="421"/>
      <c r="D7" s="422">
        <v>2023</v>
      </c>
      <c r="E7" s="422"/>
      <c r="F7" s="422"/>
      <c r="G7" s="422"/>
      <c r="H7" s="422"/>
      <c r="I7" s="422"/>
      <c r="J7" s="422"/>
      <c r="K7" s="422"/>
      <c r="L7" s="423"/>
    </row>
    <row r="8" spans="2:14" x14ac:dyDescent="0.3">
      <c r="B8" s="421" t="s">
        <v>17</v>
      </c>
      <c r="C8" s="421"/>
      <c r="D8" s="422" t="s">
        <v>450</v>
      </c>
      <c r="E8" s="422"/>
      <c r="F8" s="422"/>
      <c r="G8" s="422"/>
      <c r="H8" s="422"/>
      <c r="I8" s="422"/>
      <c r="J8" s="422"/>
      <c r="K8" s="422"/>
      <c r="L8" s="423"/>
    </row>
    <row r="9" spans="2:14" ht="24" customHeight="1" x14ac:dyDescent="0.3">
      <c r="B9" s="446" t="s">
        <v>11</v>
      </c>
      <c r="C9" s="447"/>
      <c r="D9" s="448" t="s">
        <v>451</v>
      </c>
      <c r="E9" s="448"/>
      <c r="F9" s="448"/>
      <c r="G9" s="448"/>
      <c r="H9" s="448"/>
      <c r="I9" s="448"/>
      <c r="J9" s="448"/>
      <c r="K9" s="448"/>
      <c r="L9" s="449"/>
    </row>
    <row r="10" spans="2:14" ht="11.25" customHeight="1" x14ac:dyDescent="0.3">
      <c r="B10" s="450" t="s">
        <v>12</v>
      </c>
      <c r="C10" s="451"/>
      <c r="D10" s="454" t="s">
        <v>452</v>
      </c>
      <c r="E10" s="455"/>
      <c r="F10" s="455"/>
      <c r="G10" s="455"/>
      <c r="H10" s="455"/>
      <c r="I10" s="455"/>
      <c r="J10" s="455"/>
      <c r="K10" s="455"/>
      <c r="L10" s="456"/>
    </row>
    <row r="11" spans="2:14" x14ac:dyDescent="0.3">
      <c r="B11" s="452"/>
      <c r="C11" s="453"/>
      <c r="D11" s="457"/>
      <c r="E11" s="458"/>
      <c r="F11" s="458"/>
      <c r="G11" s="458"/>
      <c r="H11" s="458"/>
      <c r="I11" s="458"/>
      <c r="J11" s="458"/>
      <c r="K11" s="458"/>
      <c r="L11" s="459"/>
    </row>
    <row r="12" spans="2:14" x14ac:dyDescent="0.3">
      <c r="B12" s="413" t="s">
        <v>0</v>
      </c>
      <c r="C12" s="415" t="s">
        <v>10</v>
      </c>
      <c r="D12" s="416" t="s">
        <v>1</v>
      </c>
      <c r="E12" s="417" t="s">
        <v>2</v>
      </c>
      <c r="F12" s="418" t="s">
        <v>3</v>
      </c>
      <c r="G12" s="420" t="s">
        <v>4</v>
      </c>
      <c r="H12" s="420"/>
      <c r="I12" s="398" t="s">
        <v>5</v>
      </c>
      <c r="J12" s="398" t="s">
        <v>6</v>
      </c>
      <c r="K12" s="396" t="s">
        <v>18</v>
      </c>
      <c r="L12" s="398" t="s">
        <v>7</v>
      </c>
      <c r="M12" s="399" t="s">
        <v>92</v>
      </c>
      <c r="N12" s="399" t="s">
        <v>93</v>
      </c>
    </row>
    <row r="13" spans="2:14" ht="24" x14ac:dyDescent="0.3">
      <c r="B13" s="414"/>
      <c r="C13" s="415"/>
      <c r="D13" s="416"/>
      <c r="E13" s="417"/>
      <c r="F13" s="419"/>
      <c r="G13" s="38" t="s">
        <v>8</v>
      </c>
      <c r="H13" s="3" t="s">
        <v>9</v>
      </c>
      <c r="I13" s="398"/>
      <c r="J13" s="398"/>
      <c r="K13" s="397"/>
      <c r="L13" s="398"/>
      <c r="M13" s="399"/>
      <c r="N13" s="399"/>
    </row>
    <row r="14" spans="2:14" ht="122.4" x14ac:dyDescent="0.3">
      <c r="B14" s="4">
        <v>1</v>
      </c>
      <c r="C14" s="55" t="s">
        <v>368</v>
      </c>
      <c r="D14" s="54" t="s">
        <v>369</v>
      </c>
      <c r="E14" s="4" t="s">
        <v>370</v>
      </c>
      <c r="F14" s="4" t="s">
        <v>371</v>
      </c>
      <c r="G14" s="56">
        <v>45365</v>
      </c>
      <c r="H14" s="56">
        <v>45504</v>
      </c>
      <c r="I14" s="4" t="s">
        <v>372</v>
      </c>
      <c r="J14" s="57" t="s">
        <v>373</v>
      </c>
      <c r="K14" s="57">
        <v>0</v>
      </c>
      <c r="L14" s="8"/>
      <c r="M14" s="31" t="str">
        <f ca="1">IF(AND(H14&lt;TODAY(),K14=0),"Alerta 1. Acciones con fecha de ejecución vencida sin evidencia de cumplimiento",IF(AND(H14&lt;TODAY(),AND(K14&gt;0,K14&lt;84%)),"Alerta 2. Acciones que se han identificado como inefectivas",IF(K14&gt;85%,"Cumplida"," ")))</f>
        <v>Alerta 1. Acciones con fecha de ejecución vencida sin evidencia de cumplimiento</v>
      </c>
      <c r="N14" s="31" t="s">
        <v>101</v>
      </c>
    </row>
    <row r="15" spans="2:14" ht="132.6" x14ac:dyDescent="0.3">
      <c r="B15" s="4">
        <v>2</v>
      </c>
      <c r="C15" s="55" t="s">
        <v>374</v>
      </c>
      <c r="D15" s="54" t="s">
        <v>375</v>
      </c>
      <c r="E15" s="4" t="s">
        <v>370</v>
      </c>
      <c r="F15" s="4" t="s">
        <v>371</v>
      </c>
      <c r="G15" s="90">
        <v>45342</v>
      </c>
      <c r="H15" s="90">
        <v>45504</v>
      </c>
      <c r="I15" s="5" t="s">
        <v>376</v>
      </c>
      <c r="J15" s="7" t="s">
        <v>377</v>
      </c>
      <c r="K15" s="57">
        <v>0</v>
      </c>
      <c r="L15" s="8"/>
      <c r="M15" s="31" t="str">
        <f t="shared" ref="M15:M32" ca="1" si="0">IF(AND(H15&lt;TODAY(),K15=0),"Alerta 1. Acciones con fecha de ejecución vencida sin evidencia de cumplimiento",IF(AND(H15&lt;TODAY(),AND(K15&gt;0,K15&lt;84%)),"Alerta 2. Acciones que se han identificado como inefectivas",IF(K15&gt;85%,"Cumplida"," ")))</f>
        <v>Alerta 1. Acciones con fecha de ejecución vencida sin evidencia de cumplimiento</v>
      </c>
      <c r="N15" s="31" t="s">
        <v>101</v>
      </c>
    </row>
    <row r="16" spans="2:14" ht="122.4" x14ac:dyDescent="0.3">
      <c r="B16" s="4">
        <v>3</v>
      </c>
      <c r="C16" s="55" t="s">
        <v>378</v>
      </c>
      <c r="D16" s="54" t="s">
        <v>379</v>
      </c>
      <c r="E16" s="4" t="s">
        <v>370</v>
      </c>
      <c r="F16" s="4" t="s">
        <v>380</v>
      </c>
      <c r="G16" s="90">
        <v>45366</v>
      </c>
      <c r="H16" s="90">
        <v>45534</v>
      </c>
      <c r="I16" s="5" t="s">
        <v>381</v>
      </c>
      <c r="J16" s="7" t="s">
        <v>377</v>
      </c>
      <c r="K16" s="57">
        <v>0</v>
      </c>
      <c r="L16" s="8"/>
      <c r="M16" s="31" t="str">
        <f t="shared" ca="1" si="0"/>
        <v>Alerta 1. Acciones con fecha de ejecución vencida sin evidencia de cumplimiento</v>
      </c>
      <c r="N16" s="31" t="s">
        <v>101</v>
      </c>
    </row>
    <row r="17" spans="2:14" ht="153" x14ac:dyDescent="0.3">
      <c r="B17" s="4">
        <v>4</v>
      </c>
      <c r="C17" s="55" t="s">
        <v>382</v>
      </c>
      <c r="D17" s="91" t="s">
        <v>383</v>
      </c>
      <c r="E17" s="4" t="s">
        <v>370</v>
      </c>
      <c r="F17" s="4" t="s">
        <v>371</v>
      </c>
      <c r="G17" s="90">
        <v>45366</v>
      </c>
      <c r="H17" s="90">
        <v>45553</v>
      </c>
      <c r="I17" s="5" t="s">
        <v>384</v>
      </c>
      <c r="J17" s="7" t="s">
        <v>385</v>
      </c>
      <c r="K17" s="57">
        <v>0</v>
      </c>
      <c r="L17" s="8"/>
      <c r="M17" s="31" t="str">
        <f t="shared" ca="1" si="0"/>
        <v>Alerta 1. Acciones con fecha de ejecución vencida sin evidencia de cumplimiento</v>
      </c>
      <c r="N17" s="31" t="s">
        <v>101</v>
      </c>
    </row>
    <row r="18" spans="2:14" ht="132.6" x14ac:dyDescent="0.3">
      <c r="B18" s="4">
        <v>5</v>
      </c>
      <c r="C18" s="55" t="s">
        <v>386</v>
      </c>
      <c r="D18" s="54" t="s">
        <v>387</v>
      </c>
      <c r="E18" s="4" t="s">
        <v>370</v>
      </c>
      <c r="F18" s="4" t="s">
        <v>371</v>
      </c>
      <c r="G18" s="90">
        <v>45348</v>
      </c>
      <c r="H18" s="90">
        <v>45504</v>
      </c>
      <c r="I18" s="5" t="s">
        <v>388</v>
      </c>
      <c r="J18" s="7" t="s">
        <v>389</v>
      </c>
      <c r="K18" s="57">
        <v>0</v>
      </c>
      <c r="L18" s="8"/>
      <c r="M18" s="31" t="str">
        <f t="shared" ca="1" si="0"/>
        <v>Alerta 1. Acciones con fecha de ejecución vencida sin evidencia de cumplimiento</v>
      </c>
      <c r="N18" s="31" t="s">
        <v>101</v>
      </c>
    </row>
    <row r="19" spans="2:14" ht="163.19999999999999" x14ac:dyDescent="0.3">
      <c r="B19" s="4">
        <v>6</v>
      </c>
      <c r="C19" s="55" t="s">
        <v>390</v>
      </c>
      <c r="D19" s="54" t="s">
        <v>391</v>
      </c>
      <c r="E19" s="5" t="s">
        <v>392</v>
      </c>
      <c r="F19" s="5" t="s">
        <v>393</v>
      </c>
      <c r="G19" s="90">
        <v>45344</v>
      </c>
      <c r="H19" s="90">
        <v>45579</v>
      </c>
      <c r="I19" s="5" t="s">
        <v>394</v>
      </c>
      <c r="J19" s="7" t="s">
        <v>395</v>
      </c>
      <c r="K19" s="57">
        <v>0</v>
      </c>
      <c r="L19" s="8"/>
      <c r="M19" s="31" t="str">
        <f t="shared" ca="1" si="0"/>
        <v>Alerta 1. Acciones con fecha de ejecución vencida sin evidencia de cumplimiento</v>
      </c>
      <c r="N19" s="31" t="s">
        <v>101</v>
      </c>
    </row>
    <row r="20" spans="2:14" ht="183.6" x14ac:dyDescent="0.3">
      <c r="B20" s="4">
        <v>7</v>
      </c>
      <c r="C20" s="55" t="s">
        <v>396</v>
      </c>
      <c r="D20" s="54" t="s">
        <v>397</v>
      </c>
      <c r="E20" s="5" t="s">
        <v>392</v>
      </c>
      <c r="F20" s="4" t="s">
        <v>371</v>
      </c>
      <c r="G20" s="90">
        <v>45458</v>
      </c>
      <c r="H20" s="90">
        <v>45565</v>
      </c>
      <c r="I20" s="5" t="s">
        <v>398</v>
      </c>
      <c r="J20" s="7" t="s">
        <v>399</v>
      </c>
      <c r="K20" s="57">
        <v>0</v>
      </c>
      <c r="L20" s="8"/>
      <c r="M20" s="31" t="str">
        <f t="shared" ca="1" si="0"/>
        <v>Alerta 1. Acciones con fecha de ejecución vencida sin evidencia de cumplimiento</v>
      </c>
      <c r="N20" s="31" t="s">
        <v>101</v>
      </c>
    </row>
    <row r="21" spans="2:14" ht="163.19999999999999" x14ac:dyDescent="0.3">
      <c r="B21" s="4">
        <v>8</v>
      </c>
      <c r="C21" s="55" t="s">
        <v>400</v>
      </c>
      <c r="D21" s="54" t="s">
        <v>401</v>
      </c>
      <c r="E21" s="5" t="s">
        <v>392</v>
      </c>
      <c r="F21" s="4" t="s">
        <v>371</v>
      </c>
      <c r="G21" s="90">
        <v>45458</v>
      </c>
      <c r="H21" s="90">
        <v>45565</v>
      </c>
      <c r="I21" s="5" t="s">
        <v>402</v>
      </c>
      <c r="J21" s="7" t="s">
        <v>403</v>
      </c>
      <c r="K21" s="57">
        <v>0</v>
      </c>
      <c r="L21" s="8"/>
      <c r="M21" s="31" t="str">
        <f t="shared" ca="1" si="0"/>
        <v>Alerta 1. Acciones con fecha de ejecución vencida sin evidencia de cumplimiento</v>
      </c>
      <c r="N21" s="31" t="s">
        <v>101</v>
      </c>
    </row>
    <row r="22" spans="2:14" ht="183.6" x14ac:dyDescent="0.3">
      <c r="B22" s="4">
        <v>9</v>
      </c>
      <c r="C22" s="27" t="s">
        <v>404</v>
      </c>
      <c r="D22" s="92" t="s">
        <v>405</v>
      </c>
      <c r="E22" s="5" t="s">
        <v>392</v>
      </c>
      <c r="F22" s="4" t="s">
        <v>371</v>
      </c>
      <c r="G22" s="90">
        <v>45411</v>
      </c>
      <c r="H22" s="90">
        <v>45656</v>
      </c>
      <c r="I22" s="5" t="s">
        <v>406</v>
      </c>
      <c r="J22" s="7" t="s">
        <v>407</v>
      </c>
      <c r="K22" s="57">
        <v>0</v>
      </c>
      <c r="L22" s="8"/>
      <c r="M22" s="31" t="str">
        <f t="shared" ca="1" si="0"/>
        <v>Alerta 1. Acciones con fecha de ejecución vencida sin evidencia de cumplimiento</v>
      </c>
      <c r="N22" s="31" t="s">
        <v>101</v>
      </c>
    </row>
    <row r="23" spans="2:14" ht="183.6" x14ac:dyDescent="0.3">
      <c r="B23" s="4">
        <v>10</v>
      </c>
      <c r="C23" s="55" t="s">
        <v>408</v>
      </c>
      <c r="D23" s="44" t="s">
        <v>409</v>
      </c>
      <c r="E23" s="5" t="s">
        <v>392</v>
      </c>
      <c r="F23" s="4" t="s">
        <v>371</v>
      </c>
      <c r="G23" s="90">
        <v>45371</v>
      </c>
      <c r="H23" s="90">
        <v>45652</v>
      </c>
      <c r="I23" s="5" t="s">
        <v>410</v>
      </c>
      <c r="J23" s="7" t="s">
        <v>407</v>
      </c>
      <c r="K23" s="57">
        <v>0</v>
      </c>
      <c r="L23" s="8"/>
      <c r="M23" s="31" t="str">
        <f t="shared" ca="1" si="0"/>
        <v>Alerta 1. Acciones con fecha de ejecución vencida sin evidencia de cumplimiento</v>
      </c>
      <c r="N23" s="31" t="s">
        <v>101</v>
      </c>
    </row>
    <row r="24" spans="2:14" ht="193.8" x14ac:dyDescent="0.3">
      <c r="B24" s="4">
        <v>11</v>
      </c>
      <c r="C24" s="93" t="s">
        <v>411</v>
      </c>
      <c r="D24" s="43" t="s">
        <v>412</v>
      </c>
      <c r="E24" s="5" t="s">
        <v>413</v>
      </c>
      <c r="F24" s="4" t="s">
        <v>371</v>
      </c>
      <c r="G24" s="90">
        <v>45372</v>
      </c>
      <c r="H24" s="90">
        <v>45535</v>
      </c>
      <c r="I24" s="5" t="s">
        <v>414</v>
      </c>
      <c r="J24" s="7" t="s">
        <v>415</v>
      </c>
      <c r="K24" s="57">
        <v>0</v>
      </c>
      <c r="L24" s="8"/>
      <c r="M24" s="31" t="str">
        <f t="shared" ca="1" si="0"/>
        <v>Alerta 1. Acciones con fecha de ejecución vencida sin evidencia de cumplimiento</v>
      </c>
      <c r="N24" s="31" t="s">
        <v>101</v>
      </c>
    </row>
    <row r="25" spans="2:14" ht="132.6" x14ac:dyDescent="0.3">
      <c r="B25" s="4">
        <v>12</v>
      </c>
      <c r="C25" s="55" t="s">
        <v>416</v>
      </c>
      <c r="D25" s="94" t="s">
        <v>417</v>
      </c>
      <c r="E25" s="5" t="s">
        <v>413</v>
      </c>
      <c r="F25" s="4" t="s">
        <v>371</v>
      </c>
      <c r="G25" s="90">
        <v>45411</v>
      </c>
      <c r="H25" s="90">
        <v>45644</v>
      </c>
      <c r="I25" s="5" t="s">
        <v>418</v>
      </c>
      <c r="J25" s="7" t="s">
        <v>419</v>
      </c>
      <c r="K25" s="57">
        <v>0</v>
      </c>
      <c r="L25" s="8"/>
      <c r="M25" s="31" t="str">
        <f t="shared" ca="1" si="0"/>
        <v>Alerta 1. Acciones con fecha de ejecución vencida sin evidencia de cumplimiento</v>
      </c>
      <c r="N25" s="31" t="s">
        <v>101</v>
      </c>
    </row>
    <row r="26" spans="2:14" ht="153" x14ac:dyDescent="0.3">
      <c r="B26" s="4">
        <v>13</v>
      </c>
      <c r="C26" s="55" t="s">
        <v>420</v>
      </c>
      <c r="D26" s="95" t="s">
        <v>421</v>
      </c>
      <c r="E26" s="5" t="s">
        <v>413</v>
      </c>
      <c r="F26" s="4" t="s">
        <v>371</v>
      </c>
      <c r="G26" s="90">
        <v>45411</v>
      </c>
      <c r="H26" s="90">
        <v>45644</v>
      </c>
      <c r="I26" s="5" t="s">
        <v>422</v>
      </c>
      <c r="J26" s="7" t="s">
        <v>423</v>
      </c>
      <c r="K26" s="57">
        <v>0</v>
      </c>
      <c r="L26" s="8"/>
      <c r="M26" s="31" t="str">
        <f t="shared" ca="1" si="0"/>
        <v>Alerta 1. Acciones con fecha de ejecución vencida sin evidencia de cumplimiento</v>
      </c>
      <c r="N26" s="31" t="s">
        <v>101</v>
      </c>
    </row>
    <row r="27" spans="2:14" ht="255" x14ac:dyDescent="0.3">
      <c r="B27" s="4">
        <v>14</v>
      </c>
      <c r="C27" s="55" t="s">
        <v>424</v>
      </c>
      <c r="D27" s="96" t="s">
        <v>425</v>
      </c>
      <c r="E27" s="97" t="s">
        <v>413</v>
      </c>
      <c r="F27" s="4" t="s">
        <v>371</v>
      </c>
      <c r="G27" s="98">
        <v>45369</v>
      </c>
      <c r="H27" s="98">
        <v>45519</v>
      </c>
      <c r="I27" s="97" t="s">
        <v>426</v>
      </c>
      <c r="J27" s="99" t="s">
        <v>427</v>
      </c>
      <c r="K27" s="57">
        <v>0</v>
      </c>
      <c r="L27" s="100"/>
      <c r="M27" s="31" t="str">
        <f t="shared" ca="1" si="0"/>
        <v>Alerta 1. Acciones con fecha de ejecución vencida sin evidencia de cumplimiento</v>
      </c>
      <c r="N27" s="31" t="s">
        <v>101</v>
      </c>
    </row>
    <row r="28" spans="2:14" ht="173.4" x14ac:dyDescent="0.3">
      <c r="B28" s="4">
        <v>15</v>
      </c>
      <c r="C28" s="36" t="s">
        <v>428</v>
      </c>
      <c r="D28" s="58" t="s">
        <v>429</v>
      </c>
      <c r="E28" s="5" t="s">
        <v>413</v>
      </c>
      <c r="F28" s="4" t="s">
        <v>371</v>
      </c>
      <c r="G28" s="90">
        <v>45365</v>
      </c>
      <c r="H28" s="90">
        <v>45581</v>
      </c>
      <c r="I28" s="5" t="s">
        <v>430</v>
      </c>
      <c r="J28" s="7" t="s">
        <v>431</v>
      </c>
      <c r="K28" s="57">
        <v>0</v>
      </c>
      <c r="L28" s="9"/>
      <c r="M28" s="31" t="str">
        <f t="shared" ca="1" si="0"/>
        <v>Alerta 1. Acciones con fecha de ejecución vencida sin evidencia de cumplimiento</v>
      </c>
      <c r="N28" s="31" t="s">
        <v>101</v>
      </c>
    </row>
    <row r="29" spans="2:14" ht="234.6" x14ac:dyDescent="0.3">
      <c r="B29" s="4">
        <v>16</v>
      </c>
      <c r="C29" s="27" t="s">
        <v>432</v>
      </c>
      <c r="D29" s="43" t="s">
        <v>433</v>
      </c>
      <c r="E29" s="8" t="s">
        <v>413</v>
      </c>
      <c r="F29" s="4" t="s">
        <v>371</v>
      </c>
      <c r="G29" s="53">
        <v>45370</v>
      </c>
      <c r="H29" s="53">
        <v>45616</v>
      </c>
      <c r="I29" s="8" t="s">
        <v>434</v>
      </c>
      <c r="J29" s="16" t="s">
        <v>435</v>
      </c>
      <c r="K29" s="57">
        <v>0</v>
      </c>
      <c r="L29" s="8"/>
      <c r="M29" s="31" t="str">
        <f t="shared" ca="1" si="0"/>
        <v>Alerta 1. Acciones con fecha de ejecución vencida sin evidencia de cumplimiento</v>
      </c>
      <c r="N29" s="31" t="s">
        <v>101</v>
      </c>
    </row>
    <row r="30" spans="2:14" ht="204" x14ac:dyDescent="0.3">
      <c r="B30" s="4">
        <v>17</v>
      </c>
      <c r="C30" s="27" t="s">
        <v>436</v>
      </c>
      <c r="D30" s="39" t="s">
        <v>437</v>
      </c>
      <c r="E30" s="8" t="s">
        <v>438</v>
      </c>
      <c r="F30" s="8" t="s">
        <v>393</v>
      </c>
      <c r="G30" s="53">
        <v>45371</v>
      </c>
      <c r="H30" s="53">
        <v>45657</v>
      </c>
      <c r="I30" s="8" t="s">
        <v>439</v>
      </c>
      <c r="J30" s="16" t="s">
        <v>440</v>
      </c>
      <c r="K30" s="57">
        <v>0</v>
      </c>
      <c r="L30" s="8"/>
      <c r="M30" s="31" t="str">
        <f t="shared" ca="1" si="0"/>
        <v>Alerta 1. Acciones con fecha de ejecución vencida sin evidencia de cumplimiento</v>
      </c>
      <c r="N30" s="31" t="s">
        <v>101</v>
      </c>
    </row>
    <row r="31" spans="2:14" ht="183.6" x14ac:dyDescent="0.3">
      <c r="B31" s="4">
        <v>18</v>
      </c>
      <c r="C31" s="27" t="s">
        <v>441</v>
      </c>
      <c r="D31" s="54" t="s">
        <v>442</v>
      </c>
      <c r="E31" s="8" t="s">
        <v>443</v>
      </c>
      <c r="F31" s="8" t="s">
        <v>393</v>
      </c>
      <c r="G31" s="53">
        <v>45376</v>
      </c>
      <c r="H31" s="53">
        <v>45657</v>
      </c>
      <c r="I31" s="8" t="s">
        <v>444</v>
      </c>
      <c r="J31" s="16"/>
      <c r="K31" s="57">
        <v>0</v>
      </c>
      <c r="L31" s="8"/>
      <c r="M31" s="31" t="str">
        <f t="shared" ca="1" si="0"/>
        <v>Alerta 1. Acciones con fecha de ejecución vencida sin evidencia de cumplimiento</v>
      </c>
      <c r="N31" s="31" t="s">
        <v>101</v>
      </c>
    </row>
    <row r="32" spans="2:14" ht="163.19999999999999" x14ac:dyDescent="0.3">
      <c r="B32" s="4">
        <v>19</v>
      </c>
      <c r="C32" s="39" t="s">
        <v>445</v>
      </c>
      <c r="D32" s="39" t="s">
        <v>446</v>
      </c>
      <c r="E32" s="8" t="s">
        <v>392</v>
      </c>
      <c r="F32" s="8" t="s">
        <v>393</v>
      </c>
      <c r="G32" s="53">
        <v>45379</v>
      </c>
      <c r="H32" s="53">
        <v>45657</v>
      </c>
      <c r="I32" s="8" t="s">
        <v>447</v>
      </c>
      <c r="J32" s="16"/>
      <c r="K32" s="57">
        <v>0</v>
      </c>
      <c r="L32" s="8"/>
      <c r="M32" s="31" t="str">
        <f t="shared" ca="1" si="0"/>
        <v>Alerta 1. Acciones con fecha de ejecución vencida sin evidencia de cumplimiento</v>
      </c>
      <c r="N32" s="31" t="s">
        <v>101</v>
      </c>
    </row>
    <row r="33" spans="2:12" x14ac:dyDescent="0.3">
      <c r="B33" s="72"/>
      <c r="C33" s="73"/>
    </row>
    <row r="34" spans="2:12" ht="61.5" customHeight="1" x14ac:dyDescent="0.3">
      <c r="B34" s="441" t="s">
        <v>453</v>
      </c>
      <c r="C34" s="442"/>
      <c r="D34" s="442"/>
      <c r="E34" s="442"/>
      <c r="F34" s="442"/>
      <c r="G34" s="442"/>
      <c r="H34" s="442"/>
      <c r="I34" s="442"/>
      <c r="J34" s="442"/>
      <c r="K34" s="442"/>
      <c r="L34" s="442"/>
    </row>
    <row r="35" spans="2:12" x14ac:dyDescent="0.3">
      <c r="B35" s="12" t="s">
        <v>13</v>
      </c>
      <c r="D35" s="2"/>
      <c r="E35" s="443" t="s">
        <v>454</v>
      </c>
      <c r="F35" s="402"/>
      <c r="G35" s="402"/>
      <c r="H35" s="402"/>
      <c r="L35" s="1"/>
    </row>
    <row r="36" spans="2:12" x14ac:dyDescent="0.3">
      <c r="B36" s="13"/>
      <c r="C36" s="10" t="s">
        <v>455</v>
      </c>
      <c r="D36" s="10"/>
      <c r="E36" s="10"/>
      <c r="F36" s="10"/>
      <c r="G36" s="10"/>
      <c r="H36" s="10"/>
      <c r="I36" s="10"/>
      <c r="J36" s="10"/>
      <c r="K36" s="10"/>
      <c r="L36" s="11"/>
    </row>
  </sheetData>
  <mergeCells count="31">
    <mergeCell ref="B5:C5"/>
    <mergeCell ref="D5:L5"/>
    <mergeCell ref="B2:C4"/>
    <mergeCell ref="D2:J4"/>
    <mergeCell ref="K2:L2"/>
    <mergeCell ref="K3:L3"/>
    <mergeCell ref="K4:L4"/>
    <mergeCell ref="B6:C6"/>
    <mergeCell ref="D6:L6"/>
    <mergeCell ref="B7:C7"/>
    <mergeCell ref="D7:L7"/>
    <mergeCell ref="B8:C8"/>
    <mergeCell ref="D8:L8"/>
    <mergeCell ref="M12:M13"/>
    <mergeCell ref="N12:N13"/>
    <mergeCell ref="B9:C9"/>
    <mergeCell ref="D9:L9"/>
    <mergeCell ref="B10:C11"/>
    <mergeCell ref="D10:L11"/>
    <mergeCell ref="B12:B13"/>
    <mergeCell ref="C12:C13"/>
    <mergeCell ref="D12:D13"/>
    <mergeCell ref="E12:E13"/>
    <mergeCell ref="F12:F13"/>
    <mergeCell ref="G12:H12"/>
    <mergeCell ref="B34:L34"/>
    <mergeCell ref="E35:H35"/>
    <mergeCell ref="I12:I13"/>
    <mergeCell ref="J12:J13"/>
    <mergeCell ref="K12:K13"/>
    <mergeCell ref="L12:L13"/>
  </mergeCells>
  <conditionalFormatting sqref="M14:M32">
    <cfRule type="containsText" dxfId="8" priority="1" operator="containsText" text="2">
      <formula>NOT(ISERROR(SEARCH("2",M14)))</formula>
    </cfRule>
    <cfRule type="containsText" dxfId="7" priority="2" operator="containsText" text="Cumplida">
      <formula>NOT(ISERROR(SEARCH("Cumplida",M14)))</formula>
    </cfRule>
    <cfRule type="containsText" dxfId="6" priority="3" operator="containsText" text="Alerta 2">
      <formula>NOT(ISERROR(SEARCH("Alerta 2",M14)))</formula>
    </cfRule>
    <cfRule type="containsText" dxfId="5" priority="4" operator="containsText" text="Alerta 1">
      <formula>NOT(ISERROR(SEARCH("Alerta 1",M14)))</formula>
    </cfRule>
  </conditionalFormatting>
  <pageMargins left="0.11811023622047244" right="0.11811023622047244" top="0.15748031496062992" bottom="0.15748031496062992" header="0.31496062992125984" footer="0.31496062992125984"/>
  <pageSetup paperSize="5" scale="82"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D1217-DA07-4547-9F90-161BF5EAE88B}">
  <dimension ref="B1:L29"/>
  <sheetViews>
    <sheetView topLeftCell="A13" zoomScale="80" zoomScaleNormal="80" workbookViewId="0">
      <selection activeCell="A15" sqref="A15:XFD25"/>
    </sheetView>
  </sheetViews>
  <sheetFormatPr baseColWidth="10" defaultRowHeight="14.4" x14ac:dyDescent="0.3"/>
  <cols>
    <col min="1" max="1" width="5" customWidth="1"/>
    <col min="2" max="2" width="6.6640625" style="29" customWidth="1"/>
    <col min="3" max="3" width="76.109375" customWidth="1"/>
    <col min="4" max="4" width="39.6640625" customWidth="1"/>
    <col min="5" max="5" width="13.88671875" customWidth="1"/>
    <col min="6" max="6" width="17.44140625" customWidth="1"/>
    <col min="7" max="7" width="11.6640625" customWidth="1"/>
    <col min="8" max="8" width="17.109375" customWidth="1"/>
    <col min="9" max="9" width="25.33203125" customWidth="1"/>
    <col min="10" max="10" width="23.33203125" customWidth="1"/>
    <col min="11" max="11" width="19.88671875" customWidth="1"/>
    <col min="12" max="12" width="25.5546875" customWidth="1"/>
  </cols>
  <sheetData>
    <row r="1" spans="2:12" ht="15" thickBot="1" x14ac:dyDescent="0.35"/>
    <row r="2" spans="2:12" ht="14.25" customHeight="1" x14ac:dyDescent="0.3">
      <c r="B2" s="536"/>
      <c r="C2" s="537"/>
      <c r="D2" s="542" t="s">
        <v>250</v>
      </c>
      <c r="E2" s="543"/>
      <c r="F2" s="543"/>
      <c r="G2" s="543"/>
      <c r="H2" s="543"/>
      <c r="I2" s="543"/>
      <c r="J2" s="543"/>
      <c r="K2" s="544"/>
      <c r="L2" s="551" t="s">
        <v>456</v>
      </c>
    </row>
    <row r="3" spans="2:12" ht="14.25" customHeight="1" x14ac:dyDescent="0.3">
      <c r="B3" s="538"/>
      <c r="C3" s="539"/>
      <c r="D3" s="545"/>
      <c r="E3" s="546"/>
      <c r="F3" s="546"/>
      <c r="G3" s="546"/>
      <c r="H3" s="546"/>
      <c r="I3" s="546"/>
      <c r="J3" s="546"/>
      <c r="K3" s="547"/>
      <c r="L3" s="552"/>
    </row>
    <row r="4" spans="2:12" ht="14.25" customHeight="1" x14ac:dyDescent="0.3">
      <c r="B4" s="538"/>
      <c r="C4" s="539"/>
      <c r="D4" s="545"/>
      <c r="E4" s="546"/>
      <c r="F4" s="546"/>
      <c r="G4" s="546"/>
      <c r="H4" s="546"/>
      <c r="I4" s="546"/>
      <c r="J4" s="546"/>
      <c r="K4" s="547"/>
      <c r="L4" s="552"/>
    </row>
    <row r="5" spans="2:12" ht="15" customHeight="1" thickBot="1" x14ac:dyDescent="0.35">
      <c r="B5" s="540"/>
      <c r="C5" s="541"/>
      <c r="D5" s="548"/>
      <c r="E5" s="549"/>
      <c r="F5" s="549"/>
      <c r="G5" s="549"/>
      <c r="H5" s="549"/>
      <c r="I5" s="549"/>
      <c r="J5" s="549"/>
      <c r="K5" s="550"/>
      <c r="L5" s="553"/>
    </row>
    <row r="6" spans="2:12" s="29" customFormat="1" x14ac:dyDescent="0.3">
      <c r="B6" s="554" t="s">
        <v>14</v>
      </c>
      <c r="C6" s="555"/>
      <c r="D6" s="556" t="s">
        <v>235</v>
      </c>
      <c r="E6" s="557"/>
      <c r="F6" s="557"/>
      <c r="G6" s="557"/>
      <c r="H6" s="557"/>
      <c r="I6" s="557"/>
      <c r="J6" s="557"/>
      <c r="K6" s="557"/>
      <c r="L6" s="558"/>
    </row>
    <row r="7" spans="2:12" s="29" customFormat="1" x14ac:dyDescent="0.3">
      <c r="B7" s="523" t="s">
        <v>15</v>
      </c>
      <c r="C7" s="464"/>
      <c r="D7" s="524" t="s">
        <v>748</v>
      </c>
      <c r="E7" s="525"/>
      <c r="F7" s="525"/>
      <c r="G7" s="525"/>
      <c r="H7" s="525"/>
      <c r="I7" s="525"/>
      <c r="J7" s="525"/>
      <c r="K7" s="525"/>
      <c r="L7" s="526"/>
    </row>
    <row r="8" spans="2:12" s="29" customFormat="1" x14ac:dyDescent="0.3">
      <c r="B8" s="523" t="s">
        <v>16</v>
      </c>
      <c r="C8" s="464"/>
      <c r="D8" s="524">
        <v>2024</v>
      </c>
      <c r="E8" s="525"/>
      <c r="F8" s="525"/>
      <c r="G8" s="525"/>
      <c r="H8" s="525"/>
      <c r="I8" s="525"/>
      <c r="J8" s="525"/>
      <c r="K8" s="525"/>
      <c r="L8" s="526"/>
    </row>
    <row r="9" spans="2:12" s="29" customFormat="1" ht="15" thickBot="1" x14ac:dyDescent="0.35">
      <c r="B9" s="527" t="s">
        <v>17</v>
      </c>
      <c r="C9" s="528"/>
      <c r="D9" s="529" t="s">
        <v>749</v>
      </c>
      <c r="E9" s="530"/>
      <c r="F9" s="530"/>
      <c r="G9" s="530"/>
      <c r="H9" s="530"/>
      <c r="I9" s="530"/>
      <c r="J9" s="530"/>
      <c r="K9" s="530"/>
      <c r="L9" s="531"/>
    </row>
    <row r="10" spans="2:12" s="29" customFormat="1" x14ac:dyDescent="0.3">
      <c r="B10" s="532" t="s">
        <v>11</v>
      </c>
      <c r="C10" s="533"/>
      <c r="D10" s="534" t="s">
        <v>750</v>
      </c>
      <c r="E10" s="534"/>
      <c r="F10" s="534"/>
      <c r="G10" s="534"/>
      <c r="H10" s="534"/>
      <c r="I10" s="534"/>
      <c r="J10" s="534"/>
      <c r="K10" s="534"/>
      <c r="L10" s="535"/>
    </row>
    <row r="11" spans="2:12" s="29" customFormat="1" x14ac:dyDescent="0.3">
      <c r="B11" s="506" t="s">
        <v>12</v>
      </c>
      <c r="C11" s="507"/>
      <c r="D11" s="510" t="s">
        <v>751</v>
      </c>
      <c r="E11" s="510"/>
      <c r="F11" s="510"/>
      <c r="G11" s="510"/>
      <c r="H11" s="510"/>
      <c r="I11" s="510"/>
      <c r="J11" s="510"/>
      <c r="K11" s="510"/>
      <c r="L11" s="511"/>
    </row>
    <row r="12" spans="2:12" s="29" customFormat="1" ht="15" thickBot="1" x14ac:dyDescent="0.35">
      <c r="B12" s="508"/>
      <c r="C12" s="509"/>
      <c r="D12" s="512"/>
      <c r="E12" s="512"/>
      <c r="F12" s="512"/>
      <c r="G12" s="512"/>
      <c r="H12" s="512"/>
      <c r="I12" s="512"/>
      <c r="J12" s="512"/>
      <c r="K12" s="512"/>
      <c r="L12" s="513"/>
    </row>
    <row r="13" spans="2:12" s="29" customFormat="1" ht="15" thickBot="1" x14ac:dyDescent="0.35">
      <c r="B13" s="514" t="s">
        <v>0</v>
      </c>
      <c r="C13" s="516" t="s">
        <v>10</v>
      </c>
      <c r="D13" s="504" t="s">
        <v>1</v>
      </c>
      <c r="E13" s="514" t="s">
        <v>2</v>
      </c>
      <c r="F13" s="519" t="s">
        <v>3</v>
      </c>
      <c r="G13" s="521" t="s">
        <v>4</v>
      </c>
      <c r="H13" s="522"/>
      <c r="I13" s="504" t="s">
        <v>5</v>
      </c>
      <c r="J13" s="504" t="s">
        <v>6</v>
      </c>
      <c r="K13" s="502" t="s">
        <v>752</v>
      </c>
      <c r="L13" s="504" t="s">
        <v>7</v>
      </c>
    </row>
    <row r="14" spans="2:12" s="29" customFormat="1" ht="15" thickBot="1" x14ac:dyDescent="0.35">
      <c r="B14" s="515"/>
      <c r="C14" s="517"/>
      <c r="D14" s="505"/>
      <c r="E14" s="518"/>
      <c r="F14" s="520"/>
      <c r="G14" s="160" t="s">
        <v>8</v>
      </c>
      <c r="H14" s="161" t="s">
        <v>9</v>
      </c>
      <c r="I14" s="505"/>
      <c r="J14" s="505"/>
      <c r="K14" s="503"/>
      <c r="L14" s="505"/>
    </row>
    <row r="15" spans="2:12" s="29" customFormat="1" ht="112.8" thickBot="1" x14ac:dyDescent="0.35">
      <c r="B15" s="162">
        <v>1</v>
      </c>
      <c r="C15" s="163" t="s">
        <v>753</v>
      </c>
      <c r="D15" s="164" t="s">
        <v>754</v>
      </c>
      <c r="E15" s="165" t="s">
        <v>755</v>
      </c>
      <c r="F15" s="165" t="s">
        <v>756</v>
      </c>
      <c r="G15" s="166">
        <v>45717</v>
      </c>
      <c r="H15" s="167">
        <v>46022</v>
      </c>
      <c r="I15" s="168" t="s">
        <v>757</v>
      </c>
      <c r="J15" s="169">
        <v>1</v>
      </c>
      <c r="K15" s="169"/>
      <c r="L15" s="165"/>
    </row>
    <row r="16" spans="2:12" s="29" customFormat="1" ht="112.8" thickBot="1" x14ac:dyDescent="0.35">
      <c r="B16" s="162">
        <v>2</v>
      </c>
      <c r="C16" s="170" t="s">
        <v>758</v>
      </c>
      <c r="D16" s="164" t="s">
        <v>754</v>
      </c>
      <c r="E16" s="165" t="s">
        <v>755</v>
      </c>
      <c r="F16" s="171" t="s">
        <v>756</v>
      </c>
      <c r="G16" s="166">
        <v>45717</v>
      </c>
      <c r="H16" s="167">
        <v>46022</v>
      </c>
      <c r="I16" s="168" t="s">
        <v>757</v>
      </c>
      <c r="J16" s="169">
        <v>1</v>
      </c>
      <c r="K16" s="172"/>
      <c r="L16" s="171"/>
    </row>
    <row r="17" spans="2:12" s="29" customFormat="1" ht="112.8" thickBot="1" x14ac:dyDescent="0.35">
      <c r="B17" s="162">
        <v>3</v>
      </c>
      <c r="C17" s="173" t="s">
        <v>759</v>
      </c>
      <c r="D17" s="164" t="s">
        <v>754</v>
      </c>
      <c r="E17" s="171" t="s">
        <v>755</v>
      </c>
      <c r="F17" s="171" t="s">
        <v>756</v>
      </c>
      <c r="G17" s="166">
        <v>45717</v>
      </c>
      <c r="H17" s="167">
        <v>46022</v>
      </c>
      <c r="I17" s="168" t="s">
        <v>760</v>
      </c>
      <c r="J17" s="169">
        <v>1</v>
      </c>
      <c r="K17" s="172"/>
      <c r="L17" s="171"/>
    </row>
    <row r="18" spans="2:12" s="29" customFormat="1" ht="151.5" customHeight="1" thickBot="1" x14ac:dyDescent="0.35">
      <c r="B18" s="162">
        <v>4</v>
      </c>
      <c r="C18" s="170" t="s">
        <v>761</v>
      </c>
      <c r="D18" s="174" t="s">
        <v>762</v>
      </c>
      <c r="E18" s="171" t="s">
        <v>755</v>
      </c>
      <c r="F18" s="171" t="s">
        <v>756</v>
      </c>
      <c r="G18" s="166">
        <v>45717</v>
      </c>
      <c r="H18" s="167">
        <v>46022</v>
      </c>
      <c r="I18" s="168" t="s">
        <v>763</v>
      </c>
      <c r="J18" s="172">
        <v>1</v>
      </c>
      <c r="K18" s="172"/>
      <c r="L18" s="171"/>
    </row>
    <row r="19" spans="2:12" s="29" customFormat="1" ht="176.25" customHeight="1" thickBot="1" x14ac:dyDescent="0.35">
      <c r="B19" s="162">
        <v>5</v>
      </c>
      <c r="C19" s="175" t="s">
        <v>764</v>
      </c>
      <c r="D19" s="174" t="s">
        <v>765</v>
      </c>
      <c r="E19" s="171" t="s">
        <v>755</v>
      </c>
      <c r="F19" s="171" t="s">
        <v>756</v>
      </c>
      <c r="G19" s="166">
        <v>45717</v>
      </c>
      <c r="H19" s="167">
        <v>46022</v>
      </c>
      <c r="I19" s="168" t="s">
        <v>766</v>
      </c>
      <c r="J19" s="172">
        <v>1</v>
      </c>
      <c r="K19" s="172"/>
      <c r="L19" s="171"/>
    </row>
    <row r="20" spans="2:12" s="29" customFormat="1" ht="276.75" customHeight="1" thickBot="1" x14ac:dyDescent="0.35">
      <c r="B20" s="162">
        <v>6</v>
      </c>
      <c r="C20" s="170" t="s">
        <v>767</v>
      </c>
      <c r="D20" s="176" t="s">
        <v>768</v>
      </c>
      <c r="E20" s="171" t="s">
        <v>755</v>
      </c>
      <c r="F20" s="171" t="s">
        <v>756</v>
      </c>
      <c r="G20" s="166">
        <v>45717</v>
      </c>
      <c r="H20" s="167">
        <v>46022</v>
      </c>
      <c r="I20" s="168" t="s">
        <v>769</v>
      </c>
      <c r="J20" s="172">
        <v>1</v>
      </c>
      <c r="K20" s="172"/>
      <c r="L20" s="171"/>
    </row>
    <row r="21" spans="2:12" s="29" customFormat="1" ht="211.5" customHeight="1" thickBot="1" x14ac:dyDescent="0.35">
      <c r="B21" s="162">
        <v>7</v>
      </c>
      <c r="C21" s="170" t="s">
        <v>770</v>
      </c>
      <c r="D21" s="176" t="s">
        <v>771</v>
      </c>
      <c r="E21" s="171" t="s">
        <v>755</v>
      </c>
      <c r="F21" s="171" t="s">
        <v>756</v>
      </c>
      <c r="G21" s="166">
        <v>45717</v>
      </c>
      <c r="H21" s="167">
        <v>46022</v>
      </c>
      <c r="I21" s="168" t="s">
        <v>772</v>
      </c>
      <c r="J21" s="172">
        <v>1</v>
      </c>
      <c r="K21" s="172"/>
      <c r="L21" s="171"/>
    </row>
    <row r="22" spans="2:12" s="29" customFormat="1" ht="233.25" customHeight="1" thickBot="1" x14ac:dyDescent="0.35">
      <c r="B22" s="162">
        <v>8</v>
      </c>
      <c r="C22" s="170" t="s">
        <v>773</v>
      </c>
      <c r="D22" s="177" t="s">
        <v>774</v>
      </c>
      <c r="E22" s="178" t="s">
        <v>775</v>
      </c>
      <c r="F22" s="171" t="s">
        <v>756</v>
      </c>
      <c r="G22" s="166">
        <v>45717</v>
      </c>
      <c r="H22" s="167">
        <v>46022</v>
      </c>
      <c r="I22" s="168" t="s">
        <v>776</v>
      </c>
      <c r="J22" s="172">
        <v>1</v>
      </c>
      <c r="K22" s="179"/>
      <c r="L22" s="178"/>
    </row>
    <row r="23" spans="2:12" s="29" customFormat="1" ht="207" customHeight="1" thickBot="1" x14ac:dyDescent="0.35">
      <c r="B23" s="162">
        <v>9</v>
      </c>
      <c r="C23" s="173" t="s">
        <v>777</v>
      </c>
      <c r="D23" s="177" t="s">
        <v>778</v>
      </c>
      <c r="E23" s="178" t="s">
        <v>779</v>
      </c>
      <c r="F23" s="178" t="s">
        <v>756</v>
      </c>
      <c r="G23" s="166">
        <v>45717</v>
      </c>
      <c r="H23" s="167">
        <v>46022</v>
      </c>
      <c r="I23" s="168" t="s">
        <v>780</v>
      </c>
      <c r="J23" s="172">
        <v>1</v>
      </c>
      <c r="K23" s="179"/>
      <c r="L23" s="178"/>
    </row>
    <row r="24" spans="2:12" s="29" customFormat="1" ht="173.25" customHeight="1" thickBot="1" x14ac:dyDescent="0.35">
      <c r="B24" s="162">
        <v>10</v>
      </c>
      <c r="C24" s="170" t="s">
        <v>781</v>
      </c>
      <c r="D24" s="177" t="s">
        <v>782</v>
      </c>
      <c r="E24" s="178" t="s">
        <v>783</v>
      </c>
      <c r="F24" s="178" t="s">
        <v>756</v>
      </c>
      <c r="G24" s="166">
        <v>45717</v>
      </c>
      <c r="H24" s="167">
        <v>46022</v>
      </c>
      <c r="I24" s="168" t="s">
        <v>784</v>
      </c>
      <c r="J24" s="172">
        <v>1</v>
      </c>
      <c r="K24" s="179"/>
      <c r="L24" s="178"/>
    </row>
    <row r="25" spans="2:12" s="29" customFormat="1" ht="159" customHeight="1" thickBot="1" x14ac:dyDescent="0.35">
      <c r="B25" s="162">
        <v>11</v>
      </c>
      <c r="C25" s="170" t="s">
        <v>785</v>
      </c>
      <c r="D25" s="177" t="s">
        <v>786</v>
      </c>
      <c r="E25" s="178" t="s">
        <v>783</v>
      </c>
      <c r="F25" s="178" t="s">
        <v>756</v>
      </c>
      <c r="G25" s="166">
        <v>45718</v>
      </c>
      <c r="H25" s="167">
        <v>46022</v>
      </c>
      <c r="I25" s="168" t="s">
        <v>787</v>
      </c>
      <c r="J25" s="172">
        <v>1</v>
      </c>
      <c r="K25" s="179"/>
      <c r="L25" s="178"/>
    </row>
    <row r="26" spans="2:12" x14ac:dyDescent="0.3">
      <c r="B26" s="180"/>
      <c r="C26" s="181"/>
      <c r="D26" s="181"/>
      <c r="E26" s="181"/>
      <c r="F26" s="181"/>
      <c r="G26" s="181"/>
      <c r="H26" s="181"/>
      <c r="I26" s="181"/>
      <c r="J26" s="181"/>
      <c r="K26" s="181"/>
      <c r="L26" s="182"/>
    </row>
    <row r="27" spans="2:12" ht="61.5" customHeight="1" x14ac:dyDescent="0.3">
      <c r="B27" s="441" t="s">
        <v>788</v>
      </c>
      <c r="C27" s="442"/>
      <c r="D27" s="442"/>
      <c r="E27" s="442"/>
      <c r="F27" s="442"/>
      <c r="G27" s="442"/>
      <c r="H27" s="442"/>
      <c r="I27" s="442"/>
      <c r="J27" s="442"/>
      <c r="K27" s="442"/>
      <c r="L27" s="442"/>
    </row>
    <row r="28" spans="2:12" x14ac:dyDescent="0.3">
      <c r="B28" s="12" t="s">
        <v>13</v>
      </c>
      <c r="D28" s="2"/>
      <c r="E28" s="443" t="s">
        <v>789</v>
      </c>
      <c r="F28" s="402"/>
      <c r="G28" s="402"/>
      <c r="H28" s="402"/>
      <c r="L28" s="1"/>
    </row>
    <row r="29" spans="2:12" x14ac:dyDescent="0.3">
      <c r="B29" s="13"/>
      <c r="C29" s="10"/>
      <c r="D29" s="10"/>
      <c r="E29" s="10"/>
      <c r="F29" s="10"/>
      <c r="G29" s="10"/>
      <c r="H29" s="10"/>
      <c r="I29" s="10"/>
      <c r="J29" s="10"/>
      <c r="K29" s="10"/>
      <c r="L29" s="11"/>
    </row>
  </sheetData>
  <mergeCells count="27">
    <mergeCell ref="B7:C7"/>
    <mergeCell ref="D7:L7"/>
    <mergeCell ref="B2:C5"/>
    <mergeCell ref="D2:K5"/>
    <mergeCell ref="L2:L5"/>
    <mergeCell ref="B6:C6"/>
    <mergeCell ref="D6:L6"/>
    <mergeCell ref="B8:C8"/>
    <mergeCell ref="D8:L8"/>
    <mergeCell ref="B9:C9"/>
    <mergeCell ref="D9:L9"/>
    <mergeCell ref="B10:C10"/>
    <mergeCell ref="D10:L10"/>
    <mergeCell ref="K13:K14"/>
    <mergeCell ref="L13:L14"/>
    <mergeCell ref="B27:L27"/>
    <mergeCell ref="E28:H28"/>
    <mergeCell ref="B11:C12"/>
    <mergeCell ref="D11:L12"/>
    <mergeCell ref="B13:B14"/>
    <mergeCell ref="C13:C14"/>
    <mergeCell ref="D13:D14"/>
    <mergeCell ref="E13:E14"/>
    <mergeCell ref="F13:F14"/>
    <mergeCell ref="G13:H13"/>
    <mergeCell ref="I13:I14"/>
    <mergeCell ref="J13:J14"/>
  </mergeCells>
  <pageMargins left="0.7" right="0.7" top="0.75" bottom="0.75" header="0.3" footer="0.3"/>
  <pageSetup paperSize="9" orientation="portrait"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18</vt:i4>
      </vt:variant>
    </vt:vector>
  </HeadingPairs>
  <TitlesOfParts>
    <vt:vector size="33" baseType="lpstr">
      <vt:lpstr>CONSOLIDADO PDM</vt:lpstr>
      <vt:lpstr>GENERAL</vt:lpstr>
      <vt:lpstr>1- DEYP</vt:lpstr>
      <vt:lpstr>2- FINANC</vt:lpstr>
      <vt:lpstr>3- TIC</vt:lpstr>
      <vt:lpstr>4- PQRSDF</vt:lpstr>
      <vt:lpstr>5- CONTRACT</vt:lpstr>
      <vt:lpstr>6- SGSST</vt:lpstr>
      <vt:lpstr>7- ENTREGA</vt:lpstr>
      <vt:lpstr>8- ARCHIVO</vt:lpstr>
      <vt:lpstr>9- INF LEY</vt:lpstr>
      <vt:lpstr>10. INFRAEST</vt:lpstr>
      <vt:lpstr>11. GTH</vt:lpstr>
      <vt:lpstr>12. DEF JUR</vt:lpstr>
      <vt:lpstr>SEMAFORIZACION</vt:lpstr>
      <vt:lpstr>'1- DEYP'!Área_de_impresión</vt:lpstr>
      <vt:lpstr>'11. GTH'!Área_de_impresión</vt:lpstr>
      <vt:lpstr>'2- FINANC'!Área_de_impresión</vt:lpstr>
      <vt:lpstr>'3- TIC'!Área_de_impresión</vt:lpstr>
      <vt:lpstr>'4- PQRSDF'!Área_de_impresión</vt:lpstr>
      <vt:lpstr>'5- CONTRACT'!Área_de_impresión</vt:lpstr>
      <vt:lpstr>'6- SGSST'!Área_de_impresión</vt:lpstr>
      <vt:lpstr>'CONSOLIDADO PDM'!Área_de_impresión</vt:lpstr>
      <vt:lpstr>'1- DEYP'!Títulos_a_imprimir</vt:lpstr>
      <vt:lpstr>'11. GTH'!Títulos_a_imprimir</vt:lpstr>
      <vt:lpstr>'2- FINANC'!Títulos_a_imprimir</vt:lpstr>
      <vt:lpstr>'3- TIC'!Títulos_a_imprimir</vt:lpstr>
      <vt:lpstr>'4- PQRSDF'!Títulos_a_imprimir</vt:lpstr>
      <vt:lpstr>'5- CONTRACT'!Títulos_a_imprimir</vt:lpstr>
      <vt:lpstr>'6- SGSST'!Títulos_a_imprimir</vt:lpstr>
      <vt:lpstr>'8- ARCHIVO'!Títulos_a_imprimir</vt:lpstr>
      <vt:lpstr>'9- INF LEY'!Títulos_a_imprimir</vt:lpstr>
      <vt:lpstr>'CONSOLIDADO PDM'!Títulos_a_imprimir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Auxiliar Operativo</dc:creator>
  <cp:lastModifiedBy>nemecia malambo</cp:lastModifiedBy>
  <cp:lastPrinted>2024-11-28T15:47:00Z</cp:lastPrinted>
  <dcterms:created xsi:type="dcterms:W3CDTF">2019-02-27T22:13:50Z</dcterms:created>
  <dcterms:modified xsi:type="dcterms:W3CDTF">2025-08-27T20:04:37Z</dcterms:modified>
</cp:coreProperties>
</file>